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2"/>
  </bookViews>
  <sheets>
    <sheet name="Waste Water Fin Performance" sheetId="1" r:id="rId1"/>
    <sheet name="Waste Water Fin Position" sheetId="2" r:id="rId2"/>
    <sheet name="Waste Water Cash flow" sheetId="3" r:id="rId3"/>
  </sheets>
  <definedNames>
    <definedName name="_xlnm.Print_Area" localSheetId="2">'Waste Water Cash flow'!$A$1:$L$43</definedName>
    <definedName name="_xlnm.Print_Area" localSheetId="0">'Waste Water Fin Performance'!$A$1:$L$57</definedName>
    <definedName name="_xlnm.Print_Area" localSheetId="1">'Waste Water Fin Position'!$A$1:$L$54</definedName>
  </definedNames>
  <calcPr fullCalcOnLoad="1"/>
</workbook>
</file>

<file path=xl/sharedStrings.xml><?xml version="1.0" encoding="utf-8"?>
<sst xmlns="http://schemas.openxmlformats.org/spreadsheetml/2006/main" count="219" uniqueCount="148">
  <si>
    <t>Summary - Table A4 Budgeted Financial Performance ( Waste water management ) for 4th Quarter ended 30 June 2020 (Figures Finalised as at 2020/10/30)</t>
  </si>
  <si>
    <t>Description</t>
  </si>
  <si>
    <t>Ref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</si>
  <si>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</si>
  <si>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</si>
  <si>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</si>
  <si>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</si>
  <si>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</si>
  <si>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</si>
  <si>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</si>
  <si>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</si>
  <si>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</si>
  <si>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</si>
  <si>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</si>
  <si>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</si>
  <si>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</si>
  <si>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</si>
  <si>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</si>
  <si>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</si>
  <si>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</si>
  <si>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</si>
  <si>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</si>
  <si>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</si>
  <si>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</si>
  <si>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</si>
  <si>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</si>
  <si>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</si>
  <si>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</si>
  <si>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</si>
  <si>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</si>
  <si>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</si>
  <si>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</si>
  <si>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</si>
  <si>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</si>
  <si>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</si>
  <si>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</si>
  <si>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</si>
  <si>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</si>
  <si>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</si>
  <si>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</si>
  <si>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</si>
  <si>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</si>
  <si>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</si>
  <si>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</si>
  <si>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</si>
  <si>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</si>
  <si>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</si>
  <si>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</si>
  <si>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</si>
  <si>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</si>
  <si>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</si>
  <si>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</si>
  <si>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</si>
  <si>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</si>
  <si>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</si>
  <si>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</si>
  <si>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</si>
  <si>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</si>
  <si>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</si>
  <si>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</si>
  <si>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</si>
  <si>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</si>
  <si>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</si>
  <si>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</si>
  <si>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</si>
  <si>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</si>
  <si>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</si>
  <si>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</si>
  <si>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</si>
  <si>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</si>
  <si>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</si>
  <si>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</si>
  <si>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</si>
  <si>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</si>
  <si>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</si>
  <si>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</si>
  <si>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</si>
  <si>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</si>
  <si>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</si>
  <si>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</si>
  <si>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</si>
  <si>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</si>
  <si>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</si>
  <si>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</si>
  <si>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</si>
  <si>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</si>
  <si>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</si>
  <si>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</si>
  <si>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</si>
  <si>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</si>
  <si>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</si>
  <si>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</si>
  <si>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</si>
  <si>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</si>
  <si>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</si>
  <si>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</si>
  <si>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</si>
  <si>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</si>
  <si>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</si>
  <si>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</si>
  <si>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</si>
  <si>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</si>
  <si>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</si>
  <si>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</si>
  <si>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</si>
  <si>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</si>
  <si>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</si>
  <si>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</si>
  <si>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</si>
  <si>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</si>
  <si>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</si>
  <si>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</si>
  <si>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</si>
  <si>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</si>
  <si>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</si>
  <si>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</si>
  <si>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</si>
  <si>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Waste water management ) for 4th Quarter ended 30 June 2020 (Figures Finalised as at 2020/10/30)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</si>
  <si>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</si>
  <si>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</si>
  <si>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</si>
  <si>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</si>
  <si>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</si>
  <si>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</si>
  <si>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</si>
  <si>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</si>
  <si>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</si>
  <si>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</si>
  <si>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</si>
  <si>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</si>
  <si>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</si>
  <si>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</si>
  <si>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</si>
  <si>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</si>
  <si>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</si>
  <si>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</si>
  <si>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</si>
  <si>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</si>
  <si>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</si>
  <si>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</si>
  <si>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</si>
  <si>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</si>
  <si>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</si>
  <si>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</si>
  <si>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</si>
  <si>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</si>
  <si>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</si>
  <si>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Waste water management ) for 4th Quarter ended 30 June 2020 (Figures Finalised as at 2020/10/30)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</si>
</sst>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7" applyFont="1">
      <alignment/>
      <protection/>
    </xf>
    <xf numFmtId="0" fontId="5" fillId="0" borderId="0" xfId="57" applyFont="1" applyProtection="1">
      <alignment/>
      <protection/>
    </xf>
    <xf numFmtId="179" fontId="3" fillId="0" borderId="47" xfId="57" applyNumberFormat="1" applyFont="1" applyFill="1" applyBorder="1" applyProtection="1">
      <alignment/>
      <protection/>
    </xf>
    <xf numFmtId="179" fontId="3" fillId="0" borderId="44" xfId="57" applyNumberFormat="1" applyFont="1" applyFill="1" applyBorder="1" applyProtection="1">
      <alignment/>
      <protection/>
    </xf>
    <xf numFmtId="179" fontId="3" fillId="0" borderId="43" xfId="57" applyNumberFormat="1" applyFont="1" applyFill="1" applyBorder="1" applyProtection="1">
      <alignment/>
      <protection/>
    </xf>
    <xf numFmtId="179" fontId="3" fillId="0" borderId="46" xfId="57" applyNumberFormat="1" applyFont="1" applyFill="1" applyBorder="1" applyProtection="1">
      <alignment/>
      <protection/>
    </xf>
    <xf numFmtId="179" fontId="3" fillId="0" borderId="48" xfId="57" applyNumberFormat="1" applyFont="1" applyFill="1" applyBorder="1" applyProtection="1">
      <alignment/>
      <protection/>
    </xf>
    <xf numFmtId="0" fontId="5" fillId="0" borderId="44" xfId="57" applyFont="1" applyFill="1" applyBorder="1" applyAlignment="1" applyProtection="1">
      <alignment horizontal="center"/>
      <protection/>
    </xf>
    <xf numFmtId="0" fontId="3" fillId="0" borderId="48" xfId="57" applyFont="1" applyFill="1" applyBorder="1" applyProtection="1">
      <alignment/>
      <protection/>
    </xf>
    <xf numFmtId="179" fontId="5" fillId="0" borderId="28" xfId="57" applyNumberFormat="1" applyFont="1" applyFill="1" applyBorder="1" applyProtection="1">
      <alignment/>
      <protection/>
    </xf>
    <xf numFmtId="179" fontId="5" fillId="0" borderId="10" xfId="57" applyNumberFormat="1" applyFont="1" applyFill="1" applyBorder="1" applyProtection="1">
      <alignment/>
      <protection/>
    </xf>
    <xf numFmtId="179" fontId="5" fillId="0" borderId="12" xfId="57" applyNumberFormat="1" applyFont="1" applyFill="1" applyBorder="1" applyProtection="1">
      <alignment/>
      <protection/>
    </xf>
    <xf numFmtId="179" fontId="5" fillId="0" borderId="0" xfId="57" applyNumberFormat="1" applyFont="1" applyFill="1" applyBorder="1" applyProtection="1">
      <alignment/>
      <protection/>
    </xf>
    <xf numFmtId="179" fontId="5" fillId="0" borderId="23" xfId="57" applyNumberFormat="1" applyFont="1" applyFill="1" applyBorder="1" applyProtection="1">
      <alignment/>
      <protection/>
    </xf>
    <xf numFmtId="0" fontId="5" fillId="0" borderId="10" xfId="57" applyFont="1" applyFill="1" applyBorder="1" applyAlignment="1" applyProtection="1">
      <alignment horizontal="center"/>
      <protection/>
    </xf>
    <xf numFmtId="0" fontId="5" fillId="0" borderId="23" xfId="57" applyFont="1" applyFill="1" applyBorder="1" applyAlignment="1" applyProtection="1">
      <alignment horizontal="left" indent="1"/>
      <protection/>
    </xf>
    <xf numFmtId="0" fontId="3" fillId="0" borderId="23" xfId="57" applyFont="1" applyFill="1" applyBorder="1" applyProtection="1">
      <alignment/>
      <protection/>
    </xf>
    <xf numFmtId="0" fontId="5" fillId="0" borderId="23" xfId="57" applyFont="1" applyFill="1" applyBorder="1" applyProtection="1">
      <alignment/>
      <protection/>
    </xf>
    <xf numFmtId="179" fontId="3" fillId="0" borderId="22" xfId="57" applyNumberFormat="1" applyFont="1" applyFill="1" applyBorder="1" applyProtection="1">
      <alignment/>
      <protection/>
    </xf>
    <xf numFmtId="179" fontId="3" fillId="0" borderId="21" xfId="57" applyNumberFormat="1" applyFont="1" applyFill="1" applyBorder="1" applyProtection="1">
      <alignment/>
      <protection/>
    </xf>
    <xf numFmtId="179" fontId="3" fillId="0" borderId="52" xfId="57" applyNumberFormat="1" applyFont="1" applyFill="1" applyBorder="1" applyProtection="1">
      <alignment/>
      <protection/>
    </xf>
    <xf numFmtId="179" fontId="3" fillId="0" borderId="49" xfId="57" applyNumberFormat="1" applyFont="1" applyFill="1" applyBorder="1" applyProtection="1">
      <alignment/>
      <protection/>
    </xf>
    <xf numFmtId="179" fontId="3" fillId="0" borderId="20" xfId="57" applyNumberFormat="1" applyFont="1" applyFill="1" applyBorder="1" applyProtection="1">
      <alignment/>
      <protection/>
    </xf>
    <xf numFmtId="0" fontId="5" fillId="0" borderId="21" xfId="57" applyFont="1" applyFill="1" applyBorder="1" applyAlignment="1" applyProtection="1">
      <alignment horizontal="center"/>
      <protection/>
    </xf>
    <xf numFmtId="0" fontId="3" fillId="0" borderId="20" xfId="57" applyFont="1" applyFill="1" applyBorder="1" applyProtection="1">
      <alignment/>
      <protection/>
    </xf>
    <xf numFmtId="179" fontId="3" fillId="0" borderId="34" xfId="57" applyNumberFormat="1" applyFont="1" applyFill="1" applyBorder="1" applyProtection="1">
      <alignment/>
      <protection/>
    </xf>
    <xf numFmtId="179" fontId="3" fillId="0" borderId="31" xfId="57" applyNumberFormat="1" applyFont="1" applyFill="1" applyBorder="1" applyProtection="1">
      <alignment/>
      <protection/>
    </xf>
    <xf numFmtId="179" fontId="3" fillId="0" borderId="53" xfId="57" applyNumberFormat="1" applyFont="1" applyFill="1" applyBorder="1" applyProtection="1">
      <alignment/>
      <protection/>
    </xf>
    <xf numFmtId="179" fontId="3" fillId="0" borderId="33" xfId="57" applyNumberFormat="1" applyFont="1" applyFill="1" applyBorder="1" applyProtection="1">
      <alignment/>
      <protection/>
    </xf>
    <xf numFmtId="179" fontId="3" fillId="0" borderId="30" xfId="57" applyNumberFormat="1" applyFont="1" applyFill="1" applyBorder="1" applyProtection="1">
      <alignment/>
      <protection/>
    </xf>
    <xf numFmtId="0" fontId="5" fillId="0" borderId="31" xfId="57" applyFont="1" applyFill="1" applyBorder="1" applyAlignment="1" applyProtection="1">
      <alignment horizontal="center"/>
      <protection/>
    </xf>
    <xf numFmtId="0" fontId="3" fillId="0" borderId="30" xfId="57" applyFont="1" applyFill="1" applyBorder="1" applyProtection="1">
      <alignment/>
      <protection/>
    </xf>
    <xf numFmtId="179" fontId="3" fillId="0" borderId="54" xfId="57" applyNumberFormat="1" applyFont="1" applyFill="1" applyBorder="1" applyProtection="1">
      <alignment/>
      <protection/>
    </xf>
    <xf numFmtId="179" fontId="3" fillId="0" borderId="37" xfId="57" applyNumberFormat="1" applyFont="1" applyFill="1" applyBorder="1" applyProtection="1">
      <alignment/>
      <protection/>
    </xf>
    <xf numFmtId="179" fontId="3" fillId="0" borderId="55" xfId="57" applyNumberFormat="1" applyFont="1" applyFill="1" applyBorder="1" applyProtection="1">
      <alignment/>
      <protection/>
    </xf>
    <xf numFmtId="179" fontId="3" fillId="0" borderId="56" xfId="57" applyNumberFormat="1" applyFont="1" applyFill="1" applyBorder="1" applyProtection="1">
      <alignment/>
      <protection/>
    </xf>
    <xf numFmtId="0" fontId="5" fillId="0" borderId="57" xfId="57" applyFont="1" applyFill="1" applyBorder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/>
      <protection/>
    </xf>
    <xf numFmtId="179" fontId="3" fillId="0" borderId="39" xfId="57" applyNumberFormat="1" applyFont="1" applyFill="1" applyBorder="1" applyProtection="1">
      <alignment/>
      <protection/>
    </xf>
    <xf numFmtId="179" fontId="5" fillId="0" borderId="28" xfId="42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179" fontId="5" fillId="0" borderId="23" xfId="42" applyNumberFormat="1" applyFont="1" applyFill="1" applyBorder="1" applyAlignment="1" applyProtection="1">
      <alignment/>
      <protection/>
    </xf>
    <xf numFmtId="179" fontId="3" fillId="0" borderId="24" xfId="57" applyNumberFormat="1" applyFont="1" applyFill="1" applyBorder="1" applyAlignment="1" applyProtection="1">
      <alignment horizontal="center"/>
      <protection/>
    </xf>
    <xf numFmtId="179" fontId="3" fillId="0" borderId="17" xfId="57" applyNumberFormat="1" applyFont="1" applyFill="1" applyBorder="1" applyAlignment="1" applyProtection="1">
      <alignment horizontal="center"/>
      <protection/>
    </xf>
    <xf numFmtId="179" fontId="3" fillId="0" borderId="16" xfId="57" applyNumberFormat="1" applyFont="1" applyFill="1" applyBorder="1" applyAlignment="1" applyProtection="1">
      <alignment horizontal="center"/>
      <protection/>
    </xf>
    <xf numFmtId="179" fontId="3" fillId="0" borderId="27" xfId="57" applyNumberFormat="1" applyFont="1" applyFill="1" applyBorder="1" applyAlignment="1" applyProtection="1">
      <alignment horizontal="center"/>
      <protection/>
    </xf>
    <xf numFmtId="179" fontId="3" fillId="0" borderId="25" xfId="57" applyNumberFormat="1" applyFont="1" applyFill="1" applyBorder="1" applyAlignment="1" applyProtection="1">
      <alignment horizontal="center"/>
      <protection/>
    </xf>
    <xf numFmtId="0" fontId="5" fillId="0" borderId="17" xfId="57" applyFont="1" applyFill="1" applyBorder="1" applyAlignment="1" applyProtection="1">
      <alignment horizontal="center"/>
      <protection/>
    </xf>
    <xf numFmtId="0" fontId="3" fillId="0" borderId="22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horizontal="center" vertical="center" wrapText="1"/>
      <protection/>
    </xf>
    <xf numFmtId="0" fontId="3" fillId="0" borderId="20" xfId="57" applyFont="1" applyFill="1" applyBorder="1" applyAlignment="1" applyProtection="1">
      <alignment horizontal="center" vertical="center" wrapText="1"/>
      <protection/>
    </xf>
    <xf numFmtId="0" fontId="3" fillId="0" borderId="49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vertical="center"/>
      <protection/>
    </xf>
    <xf numFmtId="0" fontId="3" fillId="0" borderId="20" xfId="57" applyFont="1" applyFill="1" applyBorder="1" applyAlignment="1" applyProtection="1">
      <alignment horizontal="left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 wrapText="1"/>
      <protection/>
    </xf>
    <xf numFmtId="0" fontId="3" fillId="0" borderId="50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/>
      <protection/>
    </xf>
    <xf numFmtId="0" fontId="3" fillId="0" borderId="50" xfId="57" applyFont="1" applyFill="1" applyBorder="1" applyAlignment="1" applyProtection="1">
      <alignment horizontal="center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 applyProtection="1">
      <alignment horizontal="center" vertical="center"/>
      <protection/>
    </xf>
    <xf numFmtId="0" fontId="2" fillId="0" borderId="49" xfId="57" applyFont="1" applyBorder="1" applyAlignment="1" applyProtection="1">
      <alignment/>
      <protection/>
    </xf>
    <xf numFmtId="0" fontId="5" fillId="0" borderId="20" xfId="57" applyFont="1" applyFill="1" applyBorder="1" applyAlignment="1" applyProtection="1">
      <alignment horizontal="left" indent="1"/>
      <protection/>
    </xf>
    <xf numFmtId="179" fontId="3" fillId="0" borderId="28" xfId="57" applyNumberFormat="1" applyFont="1" applyFill="1" applyBorder="1" applyProtection="1">
      <alignment/>
      <protection/>
    </xf>
    <xf numFmtId="179" fontId="3" fillId="0" borderId="10" xfId="57" applyNumberFormat="1" applyFont="1" applyFill="1" applyBorder="1" applyProtection="1">
      <alignment/>
      <protection/>
    </xf>
    <xf numFmtId="179" fontId="3" fillId="0" borderId="12" xfId="57" applyNumberFormat="1" applyFont="1" applyFill="1" applyBorder="1" applyProtection="1">
      <alignment/>
      <protection/>
    </xf>
    <xf numFmtId="179" fontId="3" fillId="0" borderId="0" xfId="57" applyNumberFormat="1" applyFont="1" applyFill="1" applyBorder="1" applyProtection="1">
      <alignment/>
      <protection/>
    </xf>
    <xf numFmtId="179" fontId="3" fillId="0" borderId="23" xfId="57" applyNumberFormat="1" applyFont="1" applyFill="1" applyBorder="1" applyProtection="1">
      <alignment/>
      <protection/>
    </xf>
    <xf numFmtId="0" fontId="3" fillId="0" borderId="49" xfId="57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7" t="s">
        <v>13</v>
      </c>
      <c r="I3" s="18" t="s">
        <v>14</v>
      </c>
      <c r="J3" s="19" t="s">
        <v>15</v>
      </c>
      <c r="K3" s="17" t="s">
        <v>16</v>
      </c>
      <c r="L3" s="18" t="s">
        <v>17</v>
      </c>
    </row>
    <row r="4" spans="1:12" ht="13.5">
      <c r="A4" s="20" t="s">
        <v>18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3.5">
      <c r="A5" s="28" t="s">
        <v>19</v>
      </c>
      <c r="B5" s="29" t="s">
        <v>20</v>
      </c>
      <c r="C5" s="4">
        <v>0</v>
      </c>
      <c r="D5" s="4">
        <v>21367465</v>
      </c>
      <c r="E5" s="5">
        <v>9796168</v>
      </c>
      <c r="F5" s="6">
        <v>-11240997</v>
      </c>
      <c r="G5" s="4">
        <v>12907736</v>
      </c>
      <c r="H5" s="7">
        <v>12907736</v>
      </c>
      <c r="I5" s="8">
        <v>638412</v>
      </c>
      <c r="J5" s="6">
        <v>11848664</v>
      </c>
      <c r="K5" s="4">
        <v>11881455</v>
      </c>
      <c r="L5" s="7">
        <v>12858488</v>
      </c>
    </row>
    <row r="6" spans="1:12" ht="13.5">
      <c r="A6" s="28" t="s">
        <v>21</v>
      </c>
      <c r="B6" s="29" t="s">
        <v>20</v>
      </c>
      <c r="C6" s="4">
        <v>0</v>
      </c>
      <c r="D6" s="4">
        <v>-57408278</v>
      </c>
      <c r="E6" s="7">
        <v>-29106599</v>
      </c>
      <c r="F6" s="9">
        <v>-8404291</v>
      </c>
      <c r="G6" s="4">
        <v>-12777344</v>
      </c>
      <c r="H6" s="7">
        <v>-12777344</v>
      </c>
      <c r="I6" s="30">
        <v>-61910752</v>
      </c>
      <c r="J6" s="9">
        <v>-9329928</v>
      </c>
      <c r="K6" s="4">
        <v>-9794595</v>
      </c>
      <c r="L6" s="7">
        <v>-10473993</v>
      </c>
    </row>
    <row r="7" spans="1:12" ht="13.5">
      <c r="A7" s="31" t="s">
        <v>22</v>
      </c>
      <c r="B7" s="29" t="s">
        <v>20</v>
      </c>
      <c r="C7" s="4">
        <v>0</v>
      </c>
      <c r="D7" s="4">
        <v>-17981045</v>
      </c>
      <c r="E7" s="7">
        <v>-19201354</v>
      </c>
      <c r="F7" s="9">
        <v>3153408348</v>
      </c>
      <c r="G7" s="4">
        <v>58103762</v>
      </c>
      <c r="H7" s="7">
        <v>58103762</v>
      </c>
      <c r="I7" s="10">
        <v>-43525642</v>
      </c>
      <c r="J7" s="9">
        <v>1581588</v>
      </c>
      <c r="K7" s="4">
        <v>1715513</v>
      </c>
      <c r="L7" s="7">
        <v>1874132</v>
      </c>
    </row>
    <row r="8" spans="1:12" ht="13.5">
      <c r="A8" s="31" t="s">
        <v>23</v>
      </c>
      <c r="B8" s="29" t="s">
        <v>20</v>
      </c>
      <c r="C8" s="4">
        <v>0</v>
      </c>
      <c r="D8" s="4">
        <v>7483341146</v>
      </c>
      <c r="E8" s="7">
        <v>8735802597</v>
      </c>
      <c r="F8" s="9">
        <v>14092539214</v>
      </c>
      <c r="G8" s="4">
        <v>12322087244</v>
      </c>
      <c r="H8" s="7">
        <v>12322087244</v>
      </c>
      <c r="I8" s="10">
        <v>10939040996</v>
      </c>
      <c r="J8" s="9">
        <v>12496364732</v>
      </c>
      <c r="K8" s="4">
        <v>13501548370</v>
      </c>
      <c r="L8" s="7">
        <v>14540682605</v>
      </c>
    </row>
    <row r="9" spans="1:12" ht="13.5">
      <c r="A9" s="31" t="s">
        <v>24</v>
      </c>
      <c r="B9" s="29" t="s">
        <v>20</v>
      </c>
      <c r="C9" s="4">
        <v>0</v>
      </c>
      <c r="D9" s="4">
        <v>-7985231</v>
      </c>
      <c r="E9" s="32">
        <v>-114595</v>
      </c>
      <c r="F9" s="33">
        <v>1</v>
      </c>
      <c r="G9" s="34">
        <v>-62499</v>
      </c>
      <c r="H9" s="32">
        <v>-62499</v>
      </c>
      <c r="I9" s="35">
        <v>3100829</v>
      </c>
      <c r="J9" s="36">
        <v>-66250</v>
      </c>
      <c r="K9" s="34">
        <v>-69696</v>
      </c>
      <c r="L9" s="32">
        <v>-73040</v>
      </c>
    </row>
    <row r="10" spans="1:12" ht="13.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>
      <c r="A11" s="31" t="s">
        <v>25</v>
      </c>
      <c r="B11" s="37"/>
      <c r="C11" s="4">
        <v>0</v>
      </c>
      <c r="D11" s="4">
        <v>893741</v>
      </c>
      <c r="E11" s="7">
        <v>152787</v>
      </c>
      <c r="F11" s="9">
        <v>6134682</v>
      </c>
      <c r="G11" s="4">
        <v>4294406</v>
      </c>
      <c r="H11" s="7">
        <v>4294406</v>
      </c>
      <c r="I11" s="10">
        <v>2761838</v>
      </c>
      <c r="J11" s="9">
        <v>4029174</v>
      </c>
      <c r="K11" s="4">
        <v>4233820</v>
      </c>
      <c r="L11" s="7">
        <v>4453234</v>
      </c>
    </row>
    <row r="12" spans="1:12" ht="13.5">
      <c r="A12" s="28" t="s">
        <v>26</v>
      </c>
      <c r="B12" s="37"/>
      <c r="C12" s="4">
        <v>0</v>
      </c>
      <c r="D12" s="4">
        <v>6515221</v>
      </c>
      <c r="E12" s="7">
        <v>2466163</v>
      </c>
      <c r="F12" s="9">
        <v>1081500</v>
      </c>
      <c r="G12" s="4">
        <v>1081500</v>
      </c>
      <c r="H12" s="7">
        <v>1081500</v>
      </c>
      <c r="I12" s="10">
        <v>1999085</v>
      </c>
      <c r="J12" s="9">
        <v>0</v>
      </c>
      <c r="K12" s="4">
        <v>0</v>
      </c>
      <c r="L12" s="7">
        <v>0</v>
      </c>
    </row>
    <row r="13" spans="1:12" ht="13.5">
      <c r="A13" s="28" t="s">
        <v>27</v>
      </c>
      <c r="B13" s="37"/>
      <c r="C13" s="4">
        <v>0</v>
      </c>
      <c r="D13" s="4">
        <v>261583935</v>
      </c>
      <c r="E13" s="7">
        <v>391691888</v>
      </c>
      <c r="F13" s="9">
        <v>481448607</v>
      </c>
      <c r="G13" s="4">
        <v>439946216</v>
      </c>
      <c r="H13" s="7">
        <v>439946216</v>
      </c>
      <c r="I13" s="10">
        <v>380093539</v>
      </c>
      <c r="J13" s="9">
        <v>416235567</v>
      </c>
      <c r="K13" s="4">
        <v>436817990</v>
      </c>
      <c r="L13" s="7">
        <v>459768517</v>
      </c>
    </row>
    <row r="14" spans="1:12" ht="13.5">
      <c r="A14" s="28" t="s">
        <v>28</v>
      </c>
      <c r="B14" s="37"/>
      <c r="C14" s="4">
        <v>0</v>
      </c>
      <c r="D14" s="4">
        <v>65985</v>
      </c>
      <c r="E14" s="7">
        <v>181971</v>
      </c>
      <c r="F14" s="9">
        <v>-35836</v>
      </c>
      <c r="G14" s="4">
        <v>4600</v>
      </c>
      <c r="H14" s="7">
        <v>4600</v>
      </c>
      <c r="I14" s="10">
        <v>97073</v>
      </c>
      <c r="J14" s="9">
        <v>0</v>
      </c>
      <c r="K14" s="4">
        <v>0</v>
      </c>
      <c r="L14" s="7">
        <v>0</v>
      </c>
    </row>
    <row r="15" spans="1:12" ht="13.5">
      <c r="A15" s="28" t="s">
        <v>29</v>
      </c>
      <c r="B15" s="37"/>
      <c r="C15" s="4">
        <v>0</v>
      </c>
      <c r="D15" s="4">
        <v>7563878</v>
      </c>
      <c r="E15" s="7">
        <v>9803293</v>
      </c>
      <c r="F15" s="9">
        <v>38785</v>
      </c>
      <c r="G15" s="4">
        <v>38785</v>
      </c>
      <c r="H15" s="7">
        <v>38785</v>
      </c>
      <c r="I15" s="10">
        <v>19773062</v>
      </c>
      <c r="J15" s="9">
        <v>515196</v>
      </c>
      <c r="K15" s="4">
        <v>460348</v>
      </c>
      <c r="L15" s="7">
        <v>481591</v>
      </c>
    </row>
    <row r="16" spans="1:12" ht="13.5">
      <c r="A16" s="28" t="s">
        <v>30</v>
      </c>
      <c r="B16" s="37"/>
      <c r="C16" s="4">
        <v>0</v>
      </c>
      <c r="D16" s="4">
        <v>-49974966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3.5">
      <c r="A17" s="31" t="s">
        <v>31</v>
      </c>
      <c r="B17" s="29"/>
      <c r="C17" s="4">
        <v>0</v>
      </c>
      <c r="D17" s="4">
        <v>0</v>
      </c>
      <c r="E17" s="7">
        <v>-336379</v>
      </c>
      <c r="F17" s="9">
        <v>781880</v>
      </c>
      <c r="G17" s="4">
        <v>261169</v>
      </c>
      <c r="H17" s="7">
        <v>261169</v>
      </c>
      <c r="I17" s="10">
        <v>134521</v>
      </c>
      <c r="J17" s="9">
        <v>272922</v>
      </c>
      <c r="K17" s="4">
        <v>285476</v>
      </c>
      <c r="L17" s="7">
        <v>298608</v>
      </c>
    </row>
    <row r="18" spans="1:12" ht="13.5">
      <c r="A18" s="28" t="s">
        <v>32</v>
      </c>
      <c r="B18" s="37"/>
      <c r="C18" s="4">
        <v>0</v>
      </c>
      <c r="D18" s="4">
        <v>1178294725</v>
      </c>
      <c r="E18" s="7">
        <v>1276689060</v>
      </c>
      <c r="F18" s="9">
        <v>2239130468</v>
      </c>
      <c r="G18" s="4">
        <v>2388742406</v>
      </c>
      <c r="H18" s="7">
        <v>2388742406</v>
      </c>
      <c r="I18" s="10">
        <v>1604553343</v>
      </c>
      <c r="J18" s="9">
        <v>2346834565</v>
      </c>
      <c r="K18" s="4">
        <v>2402784115</v>
      </c>
      <c r="L18" s="7">
        <v>2544671961</v>
      </c>
    </row>
    <row r="19" spans="1:12" ht="13.5">
      <c r="A19" s="28" t="s">
        <v>33</v>
      </c>
      <c r="B19" s="37" t="s">
        <v>20</v>
      </c>
      <c r="C19" s="4">
        <v>0</v>
      </c>
      <c r="D19" s="4">
        <v>899073976</v>
      </c>
      <c r="E19" s="32">
        <v>160652956</v>
      </c>
      <c r="F19" s="33">
        <v>1207557206</v>
      </c>
      <c r="G19" s="34">
        <v>1082540042</v>
      </c>
      <c r="H19" s="32">
        <v>1082540042</v>
      </c>
      <c r="I19" s="35">
        <v>250768190</v>
      </c>
      <c r="J19" s="36">
        <v>1144928145</v>
      </c>
      <c r="K19" s="34">
        <v>1414235254</v>
      </c>
      <c r="L19" s="32">
        <v>1662922516</v>
      </c>
    </row>
    <row r="20" spans="1:12" ht="13.5">
      <c r="A20" s="28" t="s">
        <v>34</v>
      </c>
      <c r="B20" s="37"/>
      <c r="C20" s="4">
        <v>0</v>
      </c>
      <c r="D20" s="4">
        <v>2923301</v>
      </c>
      <c r="E20" s="7">
        <v>-4181497</v>
      </c>
      <c r="F20" s="9">
        <v>13648</v>
      </c>
      <c r="G20" s="4">
        <v>0</v>
      </c>
      <c r="H20" s="38">
        <v>0</v>
      </c>
      <c r="I20" s="10">
        <v>-1992965</v>
      </c>
      <c r="J20" s="9">
        <v>909</v>
      </c>
      <c r="K20" s="4">
        <v>939</v>
      </c>
      <c r="L20" s="7">
        <v>969</v>
      </c>
    </row>
    <row r="21" spans="1:12" ht="25.5">
      <c r="A21" s="39" t="s">
        <v>35</v>
      </c>
      <c r="B21" s="40"/>
      <c r="C21" s="41">
        <f aca="true" t="shared" si="0" ref="C21:L21">SUM(C5:C20)</f>
        <v>0</v>
      </c>
      <c r="D21" s="41">
        <f t="shared" si="0"/>
        <v>9728273853</v>
      </c>
      <c r="E21" s="42">
        <f t="shared" si="0"/>
        <v>10534296459</v>
      </c>
      <c r="F21" s="43">
        <f t="shared" si="0"/>
        <v>21162453215</v>
      </c>
      <c r="G21" s="41">
        <f t="shared" si="0"/>
        <v>16297168023</v>
      </c>
      <c r="H21" s="44">
        <f t="shared" si="0"/>
        <v>16297168023</v>
      </c>
      <c r="I21" s="45">
        <f t="shared" si="0"/>
        <v>13095531529</v>
      </c>
      <c r="J21" s="46">
        <f t="shared" si="0"/>
        <v>16413215284</v>
      </c>
      <c r="K21" s="41">
        <f t="shared" si="0"/>
        <v>17764098989</v>
      </c>
      <c r="L21" s="42">
        <f t="shared" si="0"/>
        <v>19217465588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3.5">
      <c r="A23" s="20" t="s">
        <v>36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3.5">
      <c r="A24" s="31" t="s">
        <v>37</v>
      </c>
      <c r="B24" s="29" t="s">
        <v>20</v>
      </c>
      <c r="C24" s="4">
        <v>0</v>
      </c>
      <c r="D24" s="4">
        <v>2679206648</v>
      </c>
      <c r="E24" s="7">
        <v>2873987557</v>
      </c>
      <c r="F24" s="8">
        <v>4748115655</v>
      </c>
      <c r="G24" s="4">
        <v>4489791573</v>
      </c>
      <c r="H24" s="30">
        <v>4489791573</v>
      </c>
      <c r="I24" s="10">
        <v>3902122235</v>
      </c>
      <c r="J24" s="9">
        <v>4407670515</v>
      </c>
      <c r="K24" s="4">
        <v>4831871378</v>
      </c>
      <c r="L24" s="7">
        <v>5166508192</v>
      </c>
    </row>
    <row r="25" spans="1:12" ht="13.5">
      <c r="A25" s="31" t="s">
        <v>38</v>
      </c>
      <c r="B25" s="29"/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>
      <c r="A26" s="31" t="s">
        <v>39</v>
      </c>
      <c r="B26" s="29" t="s">
        <v>40</v>
      </c>
      <c r="C26" s="4">
        <v>0</v>
      </c>
      <c r="D26" s="4">
        <v>1035286517</v>
      </c>
      <c r="E26" s="7">
        <v>1115802081</v>
      </c>
      <c r="F26" s="9">
        <v>2055844642</v>
      </c>
      <c r="G26" s="4">
        <v>1503376400</v>
      </c>
      <c r="H26" s="7">
        <v>1503376400</v>
      </c>
      <c r="I26" s="10">
        <v>773771182</v>
      </c>
      <c r="J26" s="9">
        <v>1450744695</v>
      </c>
      <c r="K26" s="4">
        <v>1295940907</v>
      </c>
      <c r="L26" s="7">
        <v>1365888677</v>
      </c>
    </row>
    <row r="27" spans="1:12" ht="13.5">
      <c r="A27" s="31" t="s">
        <v>41</v>
      </c>
      <c r="B27" s="29" t="s">
        <v>20</v>
      </c>
      <c r="C27" s="4">
        <v>0</v>
      </c>
      <c r="D27" s="4">
        <v>1411626063</v>
      </c>
      <c r="E27" s="7">
        <v>1967647124</v>
      </c>
      <c r="F27" s="8">
        <v>2512772522</v>
      </c>
      <c r="G27" s="4">
        <v>2586010111</v>
      </c>
      <c r="H27" s="30">
        <v>2586010111</v>
      </c>
      <c r="I27" s="10">
        <v>1522610066</v>
      </c>
      <c r="J27" s="9">
        <v>2525377321</v>
      </c>
      <c r="K27" s="4">
        <v>2566692053</v>
      </c>
      <c r="L27" s="7">
        <v>2699890027</v>
      </c>
    </row>
    <row r="28" spans="1:12" ht="13.5">
      <c r="A28" s="31" t="s">
        <v>42</v>
      </c>
      <c r="B28" s="29"/>
      <c r="C28" s="4">
        <v>0</v>
      </c>
      <c r="D28" s="4">
        <v>263146799</v>
      </c>
      <c r="E28" s="7">
        <v>266158676</v>
      </c>
      <c r="F28" s="9">
        <v>410094395</v>
      </c>
      <c r="G28" s="4">
        <v>379823206</v>
      </c>
      <c r="H28" s="7">
        <v>379823206</v>
      </c>
      <c r="I28" s="10">
        <v>377301457</v>
      </c>
      <c r="J28" s="9">
        <v>397315983</v>
      </c>
      <c r="K28" s="4">
        <v>449094278</v>
      </c>
      <c r="L28" s="7">
        <v>479311069</v>
      </c>
    </row>
    <row r="29" spans="1:12" ht="13.5">
      <c r="A29" s="31" t="s">
        <v>43</v>
      </c>
      <c r="B29" s="29" t="s">
        <v>20</v>
      </c>
      <c r="C29" s="4">
        <v>0</v>
      </c>
      <c r="D29" s="4">
        <v>0</v>
      </c>
      <c r="E29" s="7">
        <v>267993</v>
      </c>
      <c r="F29" s="8">
        <v>0</v>
      </c>
      <c r="G29" s="4">
        <v>0</v>
      </c>
      <c r="H29" s="30">
        <v>0</v>
      </c>
      <c r="I29" s="10">
        <v>2254198</v>
      </c>
      <c r="J29" s="9">
        <v>0</v>
      </c>
      <c r="K29" s="4">
        <v>0</v>
      </c>
      <c r="L29" s="7">
        <v>0</v>
      </c>
    </row>
    <row r="30" spans="1:12" ht="13.5">
      <c r="A30" s="31" t="s">
        <v>44</v>
      </c>
      <c r="B30" s="29" t="s">
        <v>45</v>
      </c>
      <c r="C30" s="4">
        <v>0</v>
      </c>
      <c r="D30" s="4">
        <v>600027395</v>
      </c>
      <c r="E30" s="7">
        <v>507617585</v>
      </c>
      <c r="F30" s="9">
        <v>946470558</v>
      </c>
      <c r="G30" s="4">
        <v>823971545</v>
      </c>
      <c r="H30" s="7">
        <v>823971545</v>
      </c>
      <c r="I30" s="10">
        <v>632751146</v>
      </c>
      <c r="J30" s="9">
        <v>908968498</v>
      </c>
      <c r="K30" s="4">
        <v>993386044</v>
      </c>
      <c r="L30" s="7">
        <v>1063325825</v>
      </c>
    </row>
    <row r="31" spans="1:12" ht="13.5">
      <c r="A31" s="31" t="s">
        <v>46</v>
      </c>
      <c r="B31" s="29"/>
      <c r="C31" s="4">
        <v>0</v>
      </c>
      <c r="D31" s="4">
        <v>1954774327</v>
      </c>
      <c r="E31" s="7">
        <v>2014283827</v>
      </c>
      <c r="F31" s="8">
        <v>3376810923</v>
      </c>
      <c r="G31" s="4">
        <v>3537015741</v>
      </c>
      <c r="H31" s="30">
        <v>3537015741</v>
      </c>
      <c r="I31" s="10">
        <v>3074807826</v>
      </c>
      <c r="J31" s="9">
        <v>3272716648</v>
      </c>
      <c r="K31" s="4">
        <v>3316371436</v>
      </c>
      <c r="L31" s="7">
        <v>3549738517</v>
      </c>
    </row>
    <row r="32" spans="1:12" ht="13.5">
      <c r="A32" s="31" t="s">
        <v>32</v>
      </c>
      <c r="B32" s="29"/>
      <c r="C32" s="4">
        <v>0</v>
      </c>
      <c r="D32" s="4">
        <v>38776041</v>
      </c>
      <c r="E32" s="7">
        <v>34308346</v>
      </c>
      <c r="F32" s="9">
        <v>41811200</v>
      </c>
      <c r="G32" s="4">
        <v>34762200</v>
      </c>
      <c r="H32" s="7">
        <v>34762200</v>
      </c>
      <c r="I32" s="10">
        <v>16427236</v>
      </c>
      <c r="J32" s="9">
        <v>22577786</v>
      </c>
      <c r="K32" s="4">
        <v>21291769</v>
      </c>
      <c r="L32" s="7">
        <v>20219594</v>
      </c>
    </row>
    <row r="33" spans="1:12" ht="13.5">
      <c r="A33" s="31" t="s">
        <v>47</v>
      </c>
      <c r="B33" s="29" t="s">
        <v>48</v>
      </c>
      <c r="C33" s="4">
        <v>0</v>
      </c>
      <c r="D33" s="4">
        <v>543232136</v>
      </c>
      <c r="E33" s="7">
        <v>642777848</v>
      </c>
      <c r="F33" s="8">
        <v>3299173939</v>
      </c>
      <c r="G33" s="4">
        <v>823810580</v>
      </c>
      <c r="H33" s="7">
        <v>823810580</v>
      </c>
      <c r="I33" s="10">
        <v>467906701</v>
      </c>
      <c r="J33" s="9">
        <v>900935478</v>
      </c>
      <c r="K33" s="4">
        <v>1015667673</v>
      </c>
      <c r="L33" s="7">
        <v>1056457812</v>
      </c>
    </row>
    <row r="34" spans="1:12" ht="13.5">
      <c r="A34" s="28" t="s">
        <v>49</v>
      </c>
      <c r="B34" s="37"/>
      <c r="C34" s="4">
        <v>0</v>
      </c>
      <c r="D34" s="4">
        <v>85372</v>
      </c>
      <c r="E34" s="7">
        <v>22681637</v>
      </c>
      <c r="F34" s="9">
        <v>2632023</v>
      </c>
      <c r="G34" s="4">
        <v>2638307</v>
      </c>
      <c r="H34" s="7">
        <v>2638307</v>
      </c>
      <c r="I34" s="10">
        <v>5425720</v>
      </c>
      <c r="J34" s="9">
        <v>2602311</v>
      </c>
      <c r="K34" s="4">
        <v>2604872</v>
      </c>
      <c r="L34" s="7">
        <v>2607585</v>
      </c>
    </row>
    <row r="35" spans="1:12" ht="12.75">
      <c r="A35" s="50" t="s">
        <v>50</v>
      </c>
      <c r="B35" s="40"/>
      <c r="C35" s="41">
        <f>SUM(C24:C34)</f>
        <v>0</v>
      </c>
      <c r="D35" s="41">
        <f aca="true" t="shared" si="1" ref="D35:L35">SUM(D24:D34)</f>
        <v>8526161298</v>
      </c>
      <c r="E35" s="42">
        <f t="shared" si="1"/>
        <v>9445532674</v>
      </c>
      <c r="F35" s="43">
        <f t="shared" si="1"/>
        <v>17393725857</v>
      </c>
      <c r="G35" s="41">
        <f t="shared" si="1"/>
        <v>14181199663</v>
      </c>
      <c r="H35" s="42">
        <f t="shared" si="1"/>
        <v>14181199663</v>
      </c>
      <c r="I35" s="45">
        <f t="shared" si="1"/>
        <v>10775377767</v>
      </c>
      <c r="J35" s="46">
        <f t="shared" si="1"/>
        <v>13888909235</v>
      </c>
      <c r="K35" s="41">
        <f t="shared" si="1"/>
        <v>14492920410</v>
      </c>
      <c r="L35" s="42">
        <f t="shared" si="1"/>
        <v>15403947298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3.5">
      <c r="A37" s="56" t="s">
        <v>51</v>
      </c>
      <c r="B37" s="37"/>
      <c r="C37" s="57">
        <f>+C21-C35</f>
        <v>0</v>
      </c>
      <c r="D37" s="57">
        <f aca="true" t="shared" si="2" ref="D37:L37">+D21-D35</f>
        <v>1202112555</v>
      </c>
      <c r="E37" s="58">
        <f t="shared" si="2"/>
        <v>1088763785</v>
      </c>
      <c r="F37" s="59">
        <f t="shared" si="2"/>
        <v>3768727358</v>
      </c>
      <c r="G37" s="57">
        <f t="shared" si="2"/>
        <v>2115968360</v>
      </c>
      <c r="H37" s="58">
        <f t="shared" si="2"/>
        <v>2115968360</v>
      </c>
      <c r="I37" s="60">
        <f t="shared" si="2"/>
        <v>2320153762</v>
      </c>
      <c r="J37" s="61">
        <f t="shared" si="2"/>
        <v>2524306049</v>
      </c>
      <c r="K37" s="57">
        <f t="shared" si="2"/>
        <v>3271178579</v>
      </c>
      <c r="L37" s="58">
        <f t="shared" si="2"/>
        <v>3813518290</v>
      </c>
    </row>
    <row r="38" spans="1:12" ht="21" customHeight="1">
      <c r="A38" s="62" t="s">
        <v>52</v>
      </c>
      <c r="B38" s="37"/>
      <c r="C38" s="4">
        <v>0</v>
      </c>
      <c r="D38" s="4">
        <v>1311006082</v>
      </c>
      <c r="E38" s="7">
        <v>1145551579</v>
      </c>
      <c r="F38" s="9">
        <v>2096069606</v>
      </c>
      <c r="G38" s="4">
        <v>2374204938</v>
      </c>
      <c r="H38" s="7">
        <v>2374204938</v>
      </c>
      <c r="I38" s="10">
        <v>1166594494</v>
      </c>
      <c r="J38" s="9">
        <v>1762029421</v>
      </c>
      <c r="K38" s="4">
        <v>1230605752</v>
      </c>
      <c r="L38" s="7">
        <v>1325856606</v>
      </c>
    </row>
    <row r="39" spans="1:12" ht="55.5" customHeight="1">
      <c r="A39" s="62" t="s">
        <v>53</v>
      </c>
      <c r="B39" s="37" t="s">
        <v>54</v>
      </c>
      <c r="C39" s="34">
        <v>0</v>
      </c>
      <c r="D39" s="4">
        <v>125645453</v>
      </c>
      <c r="E39" s="32">
        <v>943795052</v>
      </c>
      <c r="F39" s="33">
        <v>156132172</v>
      </c>
      <c r="G39" s="34">
        <v>177903338</v>
      </c>
      <c r="H39" s="32">
        <v>177903338</v>
      </c>
      <c r="I39" s="35">
        <v>1103895916</v>
      </c>
      <c r="J39" s="36">
        <v>250936785</v>
      </c>
      <c r="K39" s="34">
        <v>262905530</v>
      </c>
      <c r="L39" s="32">
        <v>313841947</v>
      </c>
    </row>
    <row r="40" spans="1:12" ht="13.5">
      <c r="A40" s="28" t="s">
        <v>55</v>
      </c>
      <c r="B40" s="37"/>
      <c r="C40" s="63">
        <v>0</v>
      </c>
      <c r="D40" s="4">
        <v>138339738</v>
      </c>
      <c r="E40" s="7">
        <v>39450199</v>
      </c>
      <c r="F40" s="64">
        <v>165301389</v>
      </c>
      <c r="G40" s="65">
        <v>168622317</v>
      </c>
      <c r="H40" s="66">
        <v>168622317</v>
      </c>
      <c r="I40" s="10">
        <v>27297503</v>
      </c>
      <c r="J40" s="67">
        <v>51613857</v>
      </c>
      <c r="K40" s="65">
        <v>9500000</v>
      </c>
      <c r="L40" s="66">
        <v>0</v>
      </c>
    </row>
    <row r="41" spans="1:12" ht="25.5">
      <c r="A41" s="68" t="s">
        <v>56</v>
      </c>
      <c r="B41" s="37"/>
      <c r="C41" s="69">
        <f>SUM(C37:C40)</f>
        <v>0</v>
      </c>
      <c r="D41" s="69">
        <f aca="true" t="shared" si="3" ref="D41:L41">SUM(D37:D40)</f>
        <v>2777103828</v>
      </c>
      <c r="E41" s="70">
        <f t="shared" si="3"/>
        <v>3217560615</v>
      </c>
      <c r="F41" s="71">
        <f t="shared" si="3"/>
        <v>6186230525</v>
      </c>
      <c r="G41" s="69">
        <f t="shared" si="3"/>
        <v>4836698953</v>
      </c>
      <c r="H41" s="70">
        <f t="shared" si="3"/>
        <v>4836698953</v>
      </c>
      <c r="I41" s="72">
        <f t="shared" si="3"/>
        <v>4617941675</v>
      </c>
      <c r="J41" s="73">
        <f t="shared" si="3"/>
        <v>4588886112</v>
      </c>
      <c r="K41" s="69">
        <f t="shared" si="3"/>
        <v>4774189861</v>
      </c>
      <c r="L41" s="70">
        <f t="shared" si="3"/>
        <v>5453216843</v>
      </c>
    </row>
    <row r="42" spans="1:12" ht="13.5">
      <c r="A42" s="28" t="s">
        <v>57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3.5">
      <c r="A43" s="78" t="s">
        <v>58</v>
      </c>
      <c r="B43" s="37"/>
      <c r="C43" s="79">
        <f>+C41-C42</f>
        <v>0</v>
      </c>
      <c r="D43" s="79">
        <f aca="true" t="shared" si="4" ref="D43:L43">+D41-D42</f>
        <v>2777103828</v>
      </c>
      <c r="E43" s="80">
        <f t="shared" si="4"/>
        <v>3217560615</v>
      </c>
      <c r="F43" s="81">
        <f t="shared" si="4"/>
        <v>6186230525</v>
      </c>
      <c r="G43" s="79">
        <f t="shared" si="4"/>
        <v>4836698953</v>
      </c>
      <c r="H43" s="80">
        <f t="shared" si="4"/>
        <v>4836698953</v>
      </c>
      <c r="I43" s="82">
        <f t="shared" si="4"/>
        <v>4617941675</v>
      </c>
      <c r="J43" s="83">
        <f t="shared" si="4"/>
        <v>4588886112</v>
      </c>
      <c r="K43" s="79">
        <f t="shared" si="4"/>
        <v>4774189861</v>
      </c>
      <c r="L43" s="80">
        <f t="shared" si="4"/>
        <v>5453216843</v>
      </c>
    </row>
    <row r="44" spans="1:12" ht="13.5">
      <c r="A44" s="28" t="s">
        <v>59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3.5">
      <c r="A45" s="78" t="s">
        <v>60</v>
      </c>
      <c r="B45" s="37"/>
      <c r="C45" s="69">
        <f>SUM(C43:C44)</f>
        <v>0</v>
      </c>
      <c r="D45" s="69">
        <f aca="true" t="shared" si="5" ref="D45:L45">SUM(D43:D44)</f>
        <v>2777103828</v>
      </c>
      <c r="E45" s="70">
        <f t="shared" si="5"/>
        <v>3217560615</v>
      </c>
      <c r="F45" s="71">
        <f t="shared" si="5"/>
        <v>6186230525</v>
      </c>
      <c r="G45" s="69">
        <f t="shared" si="5"/>
        <v>4836698953</v>
      </c>
      <c r="H45" s="70">
        <f t="shared" si="5"/>
        <v>4836698953</v>
      </c>
      <c r="I45" s="72">
        <f t="shared" si="5"/>
        <v>4617941675</v>
      </c>
      <c r="J45" s="73">
        <f t="shared" si="5"/>
        <v>4588886112</v>
      </c>
      <c r="K45" s="69">
        <f t="shared" si="5"/>
        <v>4774189861</v>
      </c>
      <c r="L45" s="70">
        <f t="shared" si="5"/>
        <v>5453216843</v>
      </c>
    </row>
    <row r="46" spans="1:12" ht="13.5">
      <c r="A46" s="85" t="s">
        <v>61</v>
      </c>
      <c r="B46" s="37" t="s">
        <v>62</v>
      </c>
      <c r="C46" s="63">
        <v>0</v>
      </c>
      <c r="D46" s="63">
        <v>5555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>
      <c r="A47" s="86" t="s">
        <v>63</v>
      </c>
      <c r="B47" s="87"/>
      <c r="C47" s="88">
        <f>SUM(C45:C46)</f>
        <v>0</v>
      </c>
      <c r="D47" s="89">
        <f aca="true" t="shared" si="6" ref="D47:L47">SUM(D45:D46)</f>
        <v>2777109383</v>
      </c>
      <c r="E47" s="90">
        <f t="shared" si="6"/>
        <v>3217560615</v>
      </c>
      <c r="F47" s="91">
        <f t="shared" si="6"/>
        <v>6186230525</v>
      </c>
      <c r="G47" s="89">
        <f t="shared" si="6"/>
        <v>4836698953</v>
      </c>
      <c r="H47" s="92">
        <f t="shared" si="6"/>
        <v>4836698953</v>
      </c>
      <c r="I47" s="93">
        <f t="shared" si="6"/>
        <v>4617941675</v>
      </c>
      <c r="J47" s="94">
        <f t="shared" si="6"/>
        <v>4588886112</v>
      </c>
      <c r="K47" s="89">
        <f t="shared" si="6"/>
        <v>4774189861</v>
      </c>
      <c r="L47" s="95">
        <f t="shared" si="6"/>
        <v>5453216843</v>
      </c>
    </row>
    <row r="48" spans="1:12" ht="13.5">
      <c r="A48" s="1" t="s">
        <v>64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3.5">
      <c r="A49" s="97" t="s">
        <v>65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>
      <c r="A50" s="3" t="s">
        <v>66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>
      <c r="A51" s="3" t="s">
        <v>67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>
      <c r="A52" s="3" t="s">
        <v>68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>
      <c r="A53" s="3" t="s">
        <v>69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>
      <c r="A54" s="3" t="s">
        <v>70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3.5">
      <c r="A55" s="3" t="s">
        <v>71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>
      <c r="A56" s="3" t="s">
        <v>72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3.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 t="s">
        <v>9</v>
      </c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116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115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114</v>
      </c>
      <c r="B6" s="120"/>
      <c r="C6" s="116">
        <v>0</v>
      </c>
      <c r="D6" s="116">
        <v>269894836</v>
      </c>
      <c r="E6" s="115">
        <v>355586203</v>
      </c>
      <c r="F6" s="119">
        <v>-272406492</v>
      </c>
      <c r="G6" s="116">
        <v>-335881031</v>
      </c>
      <c r="H6" s="115">
        <v>-335881031</v>
      </c>
      <c r="I6" s="118">
        <v>262135762</v>
      </c>
      <c r="J6" s="117">
        <v>168888923</v>
      </c>
      <c r="K6" s="116">
        <v>1333083804</v>
      </c>
      <c r="L6" s="115">
        <v>1702190616</v>
      </c>
    </row>
    <row r="7" spans="1:12" ht="13.5">
      <c r="A7" s="121" t="s">
        <v>113</v>
      </c>
      <c r="B7" s="120" t="s">
        <v>9</v>
      </c>
      <c r="C7" s="116">
        <v>0</v>
      </c>
      <c r="D7" s="116">
        <v>-5070080</v>
      </c>
      <c r="E7" s="115">
        <v>3207693</v>
      </c>
      <c r="F7" s="119">
        <v>1081500</v>
      </c>
      <c r="G7" s="116">
        <v>1081500</v>
      </c>
      <c r="H7" s="115">
        <v>1081500</v>
      </c>
      <c r="I7" s="118">
        <v>702679</v>
      </c>
      <c r="J7" s="117">
        <v>0</v>
      </c>
      <c r="K7" s="116">
        <v>0</v>
      </c>
      <c r="L7" s="115">
        <v>0</v>
      </c>
    </row>
    <row r="8" spans="1:12" ht="13.5">
      <c r="A8" s="121" t="s">
        <v>112</v>
      </c>
      <c r="B8" s="120" t="s">
        <v>9</v>
      </c>
      <c r="C8" s="116">
        <v>0</v>
      </c>
      <c r="D8" s="116">
        <v>1045370083</v>
      </c>
      <c r="E8" s="115">
        <v>2221155260</v>
      </c>
      <c r="F8" s="119">
        <v>3038873138</v>
      </c>
      <c r="G8" s="116">
        <v>648245876</v>
      </c>
      <c r="H8" s="115">
        <v>648245876</v>
      </c>
      <c r="I8" s="118">
        <v>4451078508</v>
      </c>
      <c r="J8" s="117">
        <v>1568583111</v>
      </c>
      <c r="K8" s="116">
        <v>976709935</v>
      </c>
      <c r="L8" s="115">
        <v>1243933144</v>
      </c>
    </row>
    <row r="9" spans="1:12" ht="13.5">
      <c r="A9" s="121" t="s">
        <v>111</v>
      </c>
      <c r="B9" s="120"/>
      <c r="C9" s="116">
        <v>0</v>
      </c>
      <c r="D9" s="116">
        <v>541865668</v>
      </c>
      <c r="E9" s="115">
        <v>509164000</v>
      </c>
      <c r="F9" s="119">
        <v>110435270</v>
      </c>
      <c r="G9" s="116">
        <v>125903614</v>
      </c>
      <c r="H9" s="115">
        <v>125903614</v>
      </c>
      <c r="I9" s="118">
        <v>785129927</v>
      </c>
      <c r="J9" s="117">
        <v>99883416</v>
      </c>
      <c r="K9" s="116">
        <v>95562391</v>
      </c>
      <c r="L9" s="115">
        <v>106597327</v>
      </c>
    </row>
    <row r="10" spans="1:12" ht="13.5">
      <c r="A10" s="121" t="s">
        <v>110</v>
      </c>
      <c r="B10" s="120"/>
      <c r="C10" s="116">
        <v>0</v>
      </c>
      <c r="D10" s="116">
        <v>0</v>
      </c>
      <c r="E10" s="115">
        <v>0</v>
      </c>
      <c r="F10" s="147">
        <v>0</v>
      </c>
      <c r="G10" s="63">
        <v>0</v>
      </c>
      <c r="H10" s="145">
        <v>0</v>
      </c>
      <c r="I10" s="118">
        <v>2000</v>
      </c>
      <c r="J10" s="146">
        <v>0</v>
      </c>
      <c r="K10" s="63">
        <v>0</v>
      </c>
      <c r="L10" s="145">
        <v>0</v>
      </c>
    </row>
    <row r="11" spans="1:12" ht="13.5">
      <c r="A11" s="121" t="s">
        <v>109</v>
      </c>
      <c r="B11" s="120" t="s">
        <v>20</v>
      </c>
      <c r="C11" s="116">
        <v>0</v>
      </c>
      <c r="D11" s="116">
        <v>-522125</v>
      </c>
      <c r="E11" s="115">
        <v>-10574684</v>
      </c>
      <c r="F11" s="119">
        <v>-65352914</v>
      </c>
      <c r="G11" s="116">
        <v>-33612378</v>
      </c>
      <c r="H11" s="115">
        <v>-33612378</v>
      </c>
      <c r="I11" s="118">
        <v>-29670681</v>
      </c>
      <c r="J11" s="117">
        <v>-35984335</v>
      </c>
      <c r="K11" s="116">
        <v>-38509468</v>
      </c>
      <c r="L11" s="115">
        <v>-44746208</v>
      </c>
    </row>
    <row r="12" spans="1:12" ht="13.5">
      <c r="A12" s="137" t="s">
        <v>108</v>
      </c>
      <c r="B12" s="136"/>
      <c r="C12" s="132">
        <f>SUM(C6:C11)</f>
        <v>0</v>
      </c>
      <c r="D12" s="132">
        <f>SUM(D6:D11)</f>
        <v>1851538382</v>
      </c>
      <c r="E12" s="131">
        <f>SUM(E6:E11)</f>
        <v>3078538472</v>
      </c>
      <c r="F12" s="135">
        <f>SUM(F6:F11)</f>
        <v>2812630502</v>
      </c>
      <c r="G12" s="132">
        <f>SUM(G6:G11)</f>
        <v>405737581</v>
      </c>
      <c r="H12" s="131">
        <f>SUM(H6:H11)</f>
        <v>405737581</v>
      </c>
      <c r="I12" s="134">
        <f>SUM(I6:I11)</f>
        <v>5469378195</v>
      </c>
      <c r="J12" s="133">
        <f>SUM(J6:J11)</f>
        <v>1801371115</v>
      </c>
      <c r="K12" s="132">
        <f>SUM(K6:K11)</f>
        <v>2366846662</v>
      </c>
      <c r="L12" s="131">
        <f>SUM(L6:L11)</f>
        <v>3007974879</v>
      </c>
    </row>
    <row r="13" spans="1:12" ht="4.5" customHeight="1">
      <c r="A13" s="123"/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2" t="s">
        <v>107</v>
      </c>
      <c r="B14" s="120"/>
      <c r="C14" s="116"/>
      <c r="D14" s="116"/>
      <c r="E14" s="115"/>
      <c r="F14" s="119"/>
      <c r="G14" s="116"/>
      <c r="H14" s="115"/>
      <c r="I14" s="118"/>
      <c r="J14" s="117"/>
      <c r="K14" s="116"/>
      <c r="L14" s="115"/>
    </row>
    <row r="15" spans="1:12" ht="13.5">
      <c r="A15" s="121" t="s">
        <v>106</v>
      </c>
      <c r="B15" s="120"/>
      <c r="C15" s="116">
        <v>0</v>
      </c>
      <c r="D15" s="116">
        <v>0</v>
      </c>
      <c r="E15" s="115">
        <v>-82</v>
      </c>
      <c r="F15" s="119">
        <v>0</v>
      </c>
      <c r="G15" s="116">
        <v>0</v>
      </c>
      <c r="H15" s="115">
        <v>0</v>
      </c>
      <c r="I15" s="118">
        <v>0</v>
      </c>
      <c r="J15" s="117">
        <v>-54466280</v>
      </c>
      <c r="K15" s="116">
        <v>-57492184</v>
      </c>
      <c r="L15" s="115">
        <v>-60518089</v>
      </c>
    </row>
    <row r="16" spans="1:12" ht="13.5">
      <c r="A16" s="121" t="s">
        <v>105</v>
      </c>
      <c r="B16" s="120"/>
      <c r="C16" s="116">
        <v>0</v>
      </c>
      <c r="D16" s="116">
        <v>8420737</v>
      </c>
      <c r="E16" s="115">
        <v>8214919</v>
      </c>
      <c r="F16" s="147">
        <v>9461540</v>
      </c>
      <c r="G16" s="63">
        <v>9461540</v>
      </c>
      <c r="H16" s="145">
        <v>9461540</v>
      </c>
      <c r="I16" s="118">
        <v>6222573</v>
      </c>
      <c r="J16" s="146">
        <v>8214919</v>
      </c>
      <c r="K16" s="63">
        <v>8214919</v>
      </c>
      <c r="L16" s="145">
        <v>8214919</v>
      </c>
    </row>
    <row r="17" spans="1:12" ht="13.5">
      <c r="A17" s="121" t="s">
        <v>104</v>
      </c>
      <c r="B17" s="120"/>
      <c r="C17" s="116">
        <v>0</v>
      </c>
      <c r="D17" s="116">
        <v>164148315</v>
      </c>
      <c r="E17" s="115">
        <v>163962464</v>
      </c>
      <c r="F17" s="119">
        <v>164356726</v>
      </c>
      <c r="G17" s="116">
        <v>164356726</v>
      </c>
      <c r="H17" s="115">
        <v>164356726</v>
      </c>
      <c r="I17" s="118">
        <v>-500584</v>
      </c>
      <c r="J17" s="117">
        <v>164356074</v>
      </c>
      <c r="K17" s="116">
        <v>164355389</v>
      </c>
      <c r="L17" s="115">
        <v>164354669</v>
      </c>
    </row>
    <row r="18" spans="1:12" ht="13.5">
      <c r="A18" s="121" t="s">
        <v>103</v>
      </c>
      <c r="B18" s="120"/>
      <c r="C18" s="116">
        <v>0</v>
      </c>
      <c r="D18" s="116">
        <v>0</v>
      </c>
      <c r="E18" s="115">
        <v>0</v>
      </c>
      <c r="F18" s="119">
        <v>0</v>
      </c>
      <c r="G18" s="116">
        <v>0</v>
      </c>
      <c r="H18" s="115">
        <v>0</v>
      </c>
      <c r="I18" s="118">
        <v>0</v>
      </c>
      <c r="J18" s="117">
        <v>0</v>
      </c>
      <c r="K18" s="116">
        <v>0</v>
      </c>
      <c r="L18" s="115">
        <v>0</v>
      </c>
    </row>
    <row r="19" spans="1:12" ht="13.5">
      <c r="A19" s="121" t="s">
        <v>102</v>
      </c>
      <c r="B19" s="120" t="s">
        <v>40</v>
      </c>
      <c r="C19" s="116">
        <v>0</v>
      </c>
      <c r="D19" s="116">
        <v>17322496251</v>
      </c>
      <c r="E19" s="115">
        <v>25673538881</v>
      </c>
      <c r="F19" s="119">
        <v>15649300069</v>
      </c>
      <c r="G19" s="116">
        <v>16900692868</v>
      </c>
      <c r="H19" s="115">
        <v>16900692868</v>
      </c>
      <c r="I19" s="118">
        <v>29237813931</v>
      </c>
      <c r="J19" s="117">
        <v>20900550635</v>
      </c>
      <c r="K19" s="116">
        <v>21719308736</v>
      </c>
      <c r="L19" s="115">
        <v>23674218168</v>
      </c>
    </row>
    <row r="20" spans="1:12" ht="13.5">
      <c r="A20" s="121"/>
      <c r="B20" s="120"/>
      <c r="C20" s="116"/>
      <c r="D20" s="116"/>
      <c r="E20" s="115"/>
      <c r="F20" s="119"/>
      <c r="G20" s="116"/>
      <c r="H20" s="115"/>
      <c r="I20" s="118"/>
      <c r="J20" s="117"/>
      <c r="K20" s="116"/>
      <c r="L20" s="115"/>
    </row>
    <row r="21" spans="1:12" ht="13.5">
      <c r="A21" s="121" t="s">
        <v>101</v>
      </c>
      <c r="B21" s="120"/>
      <c r="C21" s="116">
        <v>0</v>
      </c>
      <c r="D21" s="116">
        <v>0</v>
      </c>
      <c r="E21" s="115">
        <v>0</v>
      </c>
      <c r="F21" s="119">
        <v>0</v>
      </c>
      <c r="G21" s="116">
        <v>0</v>
      </c>
      <c r="H21" s="115">
        <v>0</v>
      </c>
      <c r="I21" s="118">
        <v>0</v>
      </c>
      <c r="J21" s="117">
        <v>0</v>
      </c>
      <c r="K21" s="116">
        <v>0</v>
      </c>
      <c r="L21" s="115">
        <v>0</v>
      </c>
    </row>
    <row r="22" spans="1:12" ht="13.5">
      <c r="A22" s="121" t="s">
        <v>100</v>
      </c>
      <c r="B22" s="120"/>
      <c r="C22" s="116">
        <v>0</v>
      </c>
      <c r="D22" s="116">
        <v>15994566</v>
      </c>
      <c r="E22" s="115">
        <v>11131078</v>
      </c>
      <c r="F22" s="119">
        <v>3049886</v>
      </c>
      <c r="G22" s="116">
        <v>3834437</v>
      </c>
      <c r="H22" s="115">
        <v>3834437</v>
      </c>
      <c r="I22" s="118">
        <v>10586333</v>
      </c>
      <c r="J22" s="117">
        <v>-93940748</v>
      </c>
      <c r="K22" s="116">
        <v>-101580668</v>
      </c>
      <c r="L22" s="115">
        <v>-109650469</v>
      </c>
    </row>
    <row r="23" spans="1:12" ht="13.5">
      <c r="A23" s="121" t="s">
        <v>99</v>
      </c>
      <c r="B23" s="120"/>
      <c r="C23" s="116">
        <v>0</v>
      </c>
      <c r="D23" s="116">
        <v>3654</v>
      </c>
      <c r="E23" s="115">
        <v>24639</v>
      </c>
      <c r="F23" s="147">
        <v>0</v>
      </c>
      <c r="G23" s="63">
        <v>20985</v>
      </c>
      <c r="H23" s="145">
        <v>20985</v>
      </c>
      <c r="I23" s="119">
        <v>29298</v>
      </c>
      <c r="J23" s="146">
        <v>28720</v>
      </c>
      <c r="K23" s="63">
        <v>28720</v>
      </c>
      <c r="L23" s="145">
        <v>28720</v>
      </c>
    </row>
    <row r="24" spans="1:12" ht="13.5">
      <c r="A24" s="137" t="s">
        <v>98</v>
      </c>
      <c r="B24" s="142"/>
      <c r="C24" s="132">
        <f>SUM(C15:C23)</f>
        <v>0</v>
      </c>
      <c r="D24" s="139">
        <f>SUM(D15:D23)</f>
        <v>17511063523</v>
      </c>
      <c r="E24" s="138">
        <f>SUM(E15:E23)</f>
        <v>25856871899</v>
      </c>
      <c r="F24" s="141">
        <f>SUM(F15:F23)</f>
        <v>15826168221</v>
      </c>
      <c r="G24" s="139">
        <f>SUM(G15:G23)</f>
        <v>17078366556</v>
      </c>
      <c r="H24" s="138">
        <f>SUM(H15:H23)</f>
        <v>17078366556</v>
      </c>
      <c r="I24" s="144">
        <f>SUM(I15:I23)</f>
        <v>29254151551</v>
      </c>
      <c r="J24" s="140">
        <f>SUM(J15:J23)</f>
        <v>20924743320</v>
      </c>
      <c r="K24" s="139">
        <f>SUM(K15:K23)</f>
        <v>21732834912</v>
      </c>
      <c r="L24" s="138">
        <f>SUM(L15:L23)</f>
        <v>23676647918</v>
      </c>
    </row>
    <row r="25" spans="1:12" ht="13.5">
      <c r="A25" s="137" t="s">
        <v>97</v>
      </c>
      <c r="B25" s="136"/>
      <c r="C25" s="132">
        <f>+C12+C24</f>
        <v>0</v>
      </c>
      <c r="D25" s="132">
        <f>+D12+D24</f>
        <v>19362601905</v>
      </c>
      <c r="E25" s="131">
        <f>+E12+E24</f>
        <v>28935410371</v>
      </c>
      <c r="F25" s="135">
        <f>+F12+F24</f>
        <v>18638798723</v>
      </c>
      <c r="G25" s="132">
        <f>+G12+G24</f>
        <v>17484104137</v>
      </c>
      <c r="H25" s="131">
        <f>+H12+H24</f>
        <v>17484104137</v>
      </c>
      <c r="I25" s="134">
        <f>+I12+I24</f>
        <v>34723529746</v>
      </c>
      <c r="J25" s="133">
        <f>+J12+J24</f>
        <v>22726114435</v>
      </c>
      <c r="K25" s="132">
        <f>+K12+K24</f>
        <v>24099681574</v>
      </c>
      <c r="L25" s="131">
        <f>+L12+L24</f>
        <v>26684622797</v>
      </c>
    </row>
    <row r="26" spans="1:12" ht="4.5" customHeight="1">
      <c r="A26" s="123"/>
      <c r="B26" s="120"/>
      <c r="C26" s="116"/>
      <c r="D26" s="116"/>
      <c r="E26" s="115"/>
      <c r="F26" s="119"/>
      <c r="G26" s="116"/>
      <c r="H26" s="115"/>
      <c r="I26" s="118"/>
      <c r="J26" s="117"/>
      <c r="K26" s="116"/>
      <c r="L26" s="115"/>
    </row>
    <row r="27" spans="1:12" ht="13.5">
      <c r="A27" s="122" t="s">
        <v>96</v>
      </c>
      <c r="B27" s="120"/>
      <c r="C27" s="116"/>
      <c r="D27" s="116"/>
      <c r="E27" s="115"/>
      <c r="F27" s="119"/>
      <c r="G27" s="116"/>
      <c r="H27" s="115"/>
      <c r="I27" s="118"/>
      <c r="J27" s="117"/>
      <c r="K27" s="116"/>
      <c r="L27" s="115"/>
    </row>
    <row r="28" spans="1:12" ht="13.5">
      <c r="A28" s="122" t="s">
        <v>95</v>
      </c>
      <c r="B28" s="143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1" t="s">
        <v>94</v>
      </c>
      <c r="B29" s="120" t="s">
        <v>9</v>
      </c>
      <c r="C29" s="116">
        <v>0</v>
      </c>
      <c r="D29" s="116">
        <v>0</v>
      </c>
      <c r="E29" s="115">
        <v>0</v>
      </c>
      <c r="F29" s="119">
        <v>0</v>
      </c>
      <c r="G29" s="116">
        <v>0</v>
      </c>
      <c r="H29" s="115">
        <v>0</v>
      </c>
      <c r="I29" s="118">
        <v>0</v>
      </c>
      <c r="J29" s="117">
        <v>0</v>
      </c>
      <c r="K29" s="116">
        <v>0</v>
      </c>
      <c r="L29" s="115">
        <v>0</v>
      </c>
    </row>
    <row r="30" spans="1:12" ht="13.5">
      <c r="A30" s="121" t="s">
        <v>93</v>
      </c>
      <c r="B30" s="120" t="s">
        <v>80</v>
      </c>
      <c r="C30" s="116">
        <v>0</v>
      </c>
      <c r="D30" s="116">
        <v>69335217</v>
      </c>
      <c r="E30" s="115">
        <v>60374452</v>
      </c>
      <c r="F30" s="119">
        <v>51936612</v>
      </c>
      <c r="G30" s="116">
        <v>53944809</v>
      </c>
      <c r="H30" s="115">
        <v>53944809</v>
      </c>
      <c r="I30" s="118">
        <v>-44301153</v>
      </c>
      <c r="J30" s="117">
        <v>18718148</v>
      </c>
      <c r="K30" s="116">
        <v>34234549</v>
      </c>
      <c r="L30" s="115">
        <v>41753668</v>
      </c>
    </row>
    <row r="31" spans="1:12" ht="13.5">
      <c r="A31" s="121" t="s">
        <v>92</v>
      </c>
      <c r="B31" s="120"/>
      <c r="C31" s="116">
        <v>0</v>
      </c>
      <c r="D31" s="116">
        <v>3934755</v>
      </c>
      <c r="E31" s="115">
        <v>-6146704</v>
      </c>
      <c r="F31" s="119">
        <v>364491</v>
      </c>
      <c r="G31" s="116">
        <v>337003</v>
      </c>
      <c r="H31" s="115">
        <v>337003</v>
      </c>
      <c r="I31" s="118">
        <v>-12818845</v>
      </c>
      <c r="J31" s="117">
        <v>2580748</v>
      </c>
      <c r="K31" s="116">
        <v>386872</v>
      </c>
      <c r="L31" s="115">
        <v>382008</v>
      </c>
    </row>
    <row r="32" spans="1:12" ht="13.5">
      <c r="A32" s="121" t="s">
        <v>91</v>
      </c>
      <c r="B32" s="120" t="s">
        <v>80</v>
      </c>
      <c r="C32" s="116">
        <v>0</v>
      </c>
      <c r="D32" s="116">
        <v>2521410370</v>
      </c>
      <c r="E32" s="115">
        <v>3285013394</v>
      </c>
      <c r="F32" s="119">
        <v>-171278765</v>
      </c>
      <c r="G32" s="116">
        <v>-589043034</v>
      </c>
      <c r="H32" s="115">
        <v>-589043034</v>
      </c>
      <c r="I32" s="118">
        <v>5284226078</v>
      </c>
      <c r="J32" s="117">
        <v>513995317</v>
      </c>
      <c r="K32" s="116">
        <v>587910094</v>
      </c>
      <c r="L32" s="115">
        <v>850181033</v>
      </c>
    </row>
    <row r="33" spans="1:12" ht="13.5">
      <c r="A33" s="121" t="s">
        <v>87</v>
      </c>
      <c r="B33" s="120"/>
      <c r="C33" s="116">
        <v>0</v>
      </c>
      <c r="D33" s="116">
        <v>65587675</v>
      </c>
      <c r="E33" s="115">
        <v>42903161</v>
      </c>
      <c r="F33" s="119">
        <v>2606747</v>
      </c>
      <c r="G33" s="116">
        <v>21293934</v>
      </c>
      <c r="H33" s="115">
        <v>21293934</v>
      </c>
      <c r="I33" s="118">
        <v>55767362</v>
      </c>
      <c r="J33" s="117">
        <v>11167897</v>
      </c>
      <c r="K33" s="116">
        <v>9776781</v>
      </c>
      <c r="L33" s="115">
        <v>10617358</v>
      </c>
    </row>
    <row r="34" spans="1:12" ht="13.5">
      <c r="A34" s="137" t="s">
        <v>90</v>
      </c>
      <c r="B34" s="136"/>
      <c r="C34" s="132">
        <f>SUM(C29:C33)</f>
        <v>0</v>
      </c>
      <c r="D34" s="132">
        <f>SUM(D29:D33)</f>
        <v>2660268017</v>
      </c>
      <c r="E34" s="131">
        <f>SUM(E29:E33)</f>
        <v>3382144303</v>
      </c>
      <c r="F34" s="135">
        <f>SUM(F29:F33)</f>
        <v>-116370915</v>
      </c>
      <c r="G34" s="132">
        <f>SUM(G29:G33)</f>
        <v>-513467288</v>
      </c>
      <c r="H34" s="131">
        <f>SUM(H29:H33)</f>
        <v>-513467288</v>
      </c>
      <c r="I34" s="134">
        <f>SUM(I29:I33)</f>
        <v>5282873442</v>
      </c>
      <c r="J34" s="133">
        <f>SUM(J29:J33)</f>
        <v>546462110</v>
      </c>
      <c r="K34" s="132">
        <f>SUM(K29:K33)</f>
        <v>632308296</v>
      </c>
      <c r="L34" s="131">
        <f>SUM(L29:L33)</f>
        <v>902934067</v>
      </c>
    </row>
    <row r="35" spans="1:12" ht="4.5" customHeight="1">
      <c r="A35" s="123"/>
      <c r="B35" s="120"/>
      <c r="C35" s="116"/>
      <c r="D35" s="116"/>
      <c r="E35" s="115"/>
      <c r="F35" s="119"/>
      <c r="G35" s="116"/>
      <c r="H35" s="115"/>
      <c r="I35" s="118"/>
      <c r="J35" s="117"/>
      <c r="K35" s="116"/>
      <c r="L35" s="115"/>
    </row>
    <row r="36" spans="1:12" ht="13.5">
      <c r="A36" s="122" t="s">
        <v>89</v>
      </c>
      <c r="B36" s="120"/>
      <c r="C36" s="116"/>
      <c r="D36" s="116"/>
      <c r="E36" s="115"/>
      <c r="F36" s="119"/>
      <c r="G36" s="116"/>
      <c r="H36" s="115"/>
      <c r="I36" s="118"/>
      <c r="J36" s="117"/>
      <c r="K36" s="116"/>
      <c r="L36" s="115"/>
    </row>
    <row r="37" spans="1:12" ht="13.5">
      <c r="A37" s="121" t="s">
        <v>88</v>
      </c>
      <c r="B37" s="120"/>
      <c r="C37" s="116">
        <v>0</v>
      </c>
      <c r="D37" s="116">
        <v>436727208</v>
      </c>
      <c r="E37" s="115">
        <v>1166072285</v>
      </c>
      <c r="F37" s="119">
        <v>1931670909</v>
      </c>
      <c r="G37" s="116">
        <v>1417574968</v>
      </c>
      <c r="H37" s="115">
        <v>1417574968</v>
      </c>
      <c r="I37" s="118">
        <v>1074393976</v>
      </c>
      <c r="J37" s="117">
        <v>1504394226</v>
      </c>
      <c r="K37" s="116">
        <v>1464375224</v>
      </c>
      <c r="L37" s="115">
        <v>1459220523</v>
      </c>
    </row>
    <row r="38" spans="1:12" ht="13.5">
      <c r="A38" s="121" t="s">
        <v>87</v>
      </c>
      <c r="B38" s="120"/>
      <c r="C38" s="116">
        <v>0</v>
      </c>
      <c r="D38" s="116">
        <v>265761421</v>
      </c>
      <c r="E38" s="115">
        <v>199196698</v>
      </c>
      <c r="F38" s="119">
        <v>35200570</v>
      </c>
      <c r="G38" s="116">
        <v>36585639</v>
      </c>
      <c r="H38" s="115">
        <v>36585639</v>
      </c>
      <c r="I38" s="118">
        <v>218302507</v>
      </c>
      <c r="J38" s="117">
        <v>74399340</v>
      </c>
      <c r="K38" s="116">
        <v>75095612</v>
      </c>
      <c r="L38" s="115">
        <v>76148817</v>
      </c>
    </row>
    <row r="39" spans="1:12" ht="13.5">
      <c r="A39" s="137" t="s">
        <v>86</v>
      </c>
      <c r="B39" s="142"/>
      <c r="C39" s="132">
        <f>SUM(C37:C38)</f>
        <v>0</v>
      </c>
      <c r="D39" s="139">
        <f>SUM(D37:D38)</f>
        <v>702488629</v>
      </c>
      <c r="E39" s="138">
        <f>SUM(E37:E38)</f>
        <v>1365268983</v>
      </c>
      <c r="F39" s="141">
        <f>SUM(F37:F38)</f>
        <v>1966871479</v>
      </c>
      <c r="G39" s="139">
        <f>SUM(G37:G38)</f>
        <v>1454160607</v>
      </c>
      <c r="H39" s="138">
        <f>SUM(H37:H38)</f>
        <v>1454160607</v>
      </c>
      <c r="I39" s="141">
        <f>SUM(I37:I38)</f>
        <v>1292696483</v>
      </c>
      <c r="J39" s="140">
        <f>SUM(J37:J38)</f>
        <v>1578793566</v>
      </c>
      <c r="K39" s="139">
        <f>SUM(K37:K38)</f>
        <v>1539470836</v>
      </c>
      <c r="L39" s="138">
        <f>SUM(L37:L38)</f>
        <v>1535369340</v>
      </c>
    </row>
    <row r="40" spans="1:12" ht="13.5">
      <c r="A40" s="137" t="s">
        <v>85</v>
      </c>
      <c r="B40" s="136"/>
      <c r="C40" s="132">
        <f>+C34+C39</f>
        <v>0</v>
      </c>
      <c r="D40" s="132">
        <f>+D34+D39</f>
        <v>3362756646</v>
      </c>
      <c r="E40" s="131">
        <f>+E34+E39</f>
        <v>4747413286</v>
      </c>
      <c r="F40" s="135">
        <f>+F34+F39</f>
        <v>1850500564</v>
      </c>
      <c r="G40" s="132">
        <f>+G34+G39</f>
        <v>940693319</v>
      </c>
      <c r="H40" s="131">
        <f>+H34+H39</f>
        <v>940693319</v>
      </c>
      <c r="I40" s="134">
        <f>+I34+I39</f>
        <v>6575569925</v>
      </c>
      <c r="J40" s="133">
        <f>+J34+J39</f>
        <v>2125255676</v>
      </c>
      <c r="K40" s="132">
        <f>+K34+K39</f>
        <v>2171779132</v>
      </c>
      <c r="L40" s="131">
        <f>+L34+L39</f>
        <v>2438303407</v>
      </c>
    </row>
    <row r="41" spans="1:12" ht="4.5" customHeight="1">
      <c r="A41" s="123"/>
      <c r="B41" s="120"/>
      <c r="C41" s="116"/>
      <c r="D41" s="116"/>
      <c r="E41" s="115"/>
      <c r="F41" s="119"/>
      <c r="G41" s="116"/>
      <c r="H41" s="115"/>
      <c r="I41" s="118"/>
      <c r="J41" s="117"/>
      <c r="K41" s="116"/>
      <c r="L41" s="115"/>
    </row>
    <row r="42" spans="1:12" ht="13.5">
      <c r="A42" s="130" t="s">
        <v>84</v>
      </c>
      <c r="B42" s="129" t="s">
        <v>78</v>
      </c>
      <c r="C42" s="125">
        <f>+C25-C40</f>
        <v>0</v>
      </c>
      <c r="D42" s="125">
        <f>+D25-D40</f>
        <v>15999845259</v>
      </c>
      <c r="E42" s="124">
        <f>+E25-E40</f>
        <v>24187997085</v>
      </c>
      <c r="F42" s="128">
        <f>+F25-F40</f>
        <v>16788298159</v>
      </c>
      <c r="G42" s="125">
        <f>+G25-G40</f>
        <v>16543410818</v>
      </c>
      <c r="H42" s="124">
        <f>+H25-H40</f>
        <v>16543410818</v>
      </c>
      <c r="I42" s="127">
        <f>+I25-I40</f>
        <v>28147959821</v>
      </c>
      <c r="J42" s="126">
        <f>+J25-J40</f>
        <v>20600858759</v>
      </c>
      <c r="K42" s="125">
        <f>+K25-K40</f>
        <v>21927902442</v>
      </c>
      <c r="L42" s="124">
        <f>+L25-L40</f>
        <v>24246319390</v>
      </c>
    </row>
    <row r="43" spans="1:12" ht="4.5" customHeight="1">
      <c r="A43" s="123"/>
      <c r="B43" s="120"/>
      <c r="C43" s="116"/>
      <c r="D43" s="116"/>
      <c r="E43" s="115"/>
      <c r="F43" s="119"/>
      <c r="G43" s="116"/>
      <c r="H43" s="115"/>
      <c r="I43" s="118"/>
      <c r="J43" s="117"/>
      <c r="K43" s="116"/>
      <c r="L43" s="115"/>
    </row>
    <row r="44" spans="1:12" ht="13.5">
      <c r="A44" s="122" t="s">
        <v>83</v>
      </c>
      <c r="B44" s="120"/>
      <c r="C44" s="116"/>
      <c r="D44" s="116"/>
      <c r="E44" s="115"/>
      <c r="F44" s="119"/>
      <c r="G44" s="116"/>
      <c r="H44" s="115"/>
      <c r="I44" s="118"/>
      <c r="J44" s="117"/>
      <c r="K44" s="116"/>
      <c r="L44" s="115"/>
    </row>
    <row r="45" spans="1:12" ht="13.5">
      <c r="A45" s="121" t="s">
        <v>82</v>
      </c>
      <c r="B45" s="120"/>
      <c r="C45" s="116">
        <v>0</v>
      </c>
      <c r="D45" s="116">
        <v>4217491685</v>
      </c>
      <c r="E45" s="115">
        <v>5259465721</v>
      </c>
      <c r="F45" s="119">
        <v>-1996903842</v>
      </c>
      <c r="G45" s="116">
        <v>-1621389877</v>
      </c>
      <c r="H45" s="115">
        <v>-1621389877</v>
      </c>
      <c r="I45" s="118">
        <v>7664171789</v>
      </c>
      <c r="J45" s="117">
        <v>-353747095</v>
      </c>
      <c r="K45" s="116">
        <v>-273705865</v>
      </c>
      <c r="L45" s="115">
        <v>114425380</v>
      </c>
    </row>
    <row r="46" spans="1:12" ht="13.5">
      <c r="A46" s="121" t="s">
        <v>81</v>
      </c>
      <c r="B46" s="120" t="s">
        <v>80</v>
      </c>
      <c r="C46" s="116">
        <v>0</v>
      </c>
      <c r="D46" s="116">
        <v>-62058925</v>
      </c>
      <c r="E46" s="115">
        <v>132700330</v>
      </c>
      <c r="F46" s="119">
        <v>-20412590</v>
      </c>
      <c r="G46" s="116">
        <v>2561707</v>
      </c>
      <c r="H46" s="115">
        <v>2561707</v>
      </c>
      <c r="I46" s="118">
        <v>179063219</v>
      </c>
      <c r="J46" s="117">
        <v>55647</v>
      </c>
      <c r="K46" s="116">
        <v>58541</v>
      </c>
      <c r="L46" s="115">
        <v>61584</v>
      </c>
    </row>
    <row r="47" spans="1:12" ht="13.5">
      <c r="A47" s="121"/>
      <c r="B47" s="120"/>
      <c r="C47" s="116"/>
      <c r="D47" s="116"/>
      <c r="E47" s="115"/>
      <c r="F47" s="119"/>
      <c r="G47" s="116"/>
      <c r="H47" s="115"/>
      <c r="I47" s="118"/>
      <c r="J47" s="117"/>
      <c r="K47" s="116"/>
      <c r="L47" s="115"/>
    </row>
    <row r="48" spans="1:12" ht="13.5">
      <c r="A48" s="114" t="s">
        <v>79</v>
      </c>
      <c r="B48" s="113" t="s">
        <v>78</v>
      </c>
      <c r="C48" s="109">
        <f>SUM(C45:C47)</f>
        <v>0</v>
      </c>
      <c r="D48" s="109">
        <f>SUM(D45:D47)</f>
        <v>4155432760</v>
      </c>
      <c r="E48" s="108">
        <f>SUM(E45:E47)</f>
        <v>5392166051</v>
      </c>
      <c r="F48" s="112">
        <f>SUM(F45:F47)</f>
        <v>-2017316432</v>
      </c>
      <c r="G48" s="109">
        <f>SUM(G45:G47)</f>
        <v>-1618828170</v>
      </c>
      <c r="H48" s="108">
        <f>SUM(H45:H47)</f>
        <v>-1618828170</v>
      </c>
      <c r="I48" s="111">
        <f>SUM(I45:I47)</f>
        <v>7843235008</v>
      </c>
      <c r="J48" s="110">
        <f>SUM(J45:J47)</f>
        <v>-353691448</v>
      </c>
      <c r="K48" s="109">
        <f>SUM(K45:K47)</f>
        <v>-273647324</v>
      </c>
      <c r="L48" s="108">
        <f>SUM(L45:L47)</f>
        <v>114486964</v>
      </c>
    </row>
    <row r="49" spans="1:12" ht="13.5">
      <c r="A49" s="107" t="s">
        <v>64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3.5">
      <c r="A50" s="107" t="s">
        <v>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3.5">
      <c r="A51" s="107" t="s">
        <v>76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3.5">
      <c r="A52" s="107" t="s">
        <v>75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3.5">
      <c r="A53" s="107" t="s">
        <v>74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3.5">
      <c r="A54" s="107" t="s">
        <v>73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76" t="s">
        <v>147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/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146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129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19</v>
      </c>
      <c r="B6" s="120"/>
      <c r="C6" s="116">
        <v>0</v>
      </c>
      <c r="D6" s="116">
        <v>0</v>
      </c>
      <c r="E6" s="115">
        <v>378116</v>
      </c>
      <c r="F6" s="119">
        <v>1575000</v>
      </c>
      <c r="G6" s="116">
        <v>1575000</v>
      </c>
      <c r="H6" s="115">
        <v>1575000</v>
      </c>
      <c r="I6" s="118">
        <v>-57680</v>
      </c>
      <c r="J6" s="117">
        <v>8216997469</v>
      </c>
      <c r="K6" s="116">
        <v>8920633539</v>
      </c>
      <c r="L6" s="115">
        <v>10114481433</v>
      </c>
    </row>
    <row r="7" spans="1:12" ht="13.5">
      <c r="A7" s="121" t="s">
        <v>145</v>
      </c>
      <c r="B7" s="120"/>
      <c r="C7" s="116">
        <v>0</v>
      </c>
      <c r="D7" s="116">
        <v>255424659</v>
      </c>
      <c r="E7" s="115">
        <v>462367511</v>
      </c>
      <c r="F7" s="119">
        <v>2675054697</v>
      </c>
      <c r="G7" s="116">
        <v>2893239811</v>
      </c>
      <c r="H7" s="115">
        <v>2893239811</v>
      </c>
      <c r="I7" s="118">
        <v>807348775</v>
      </c>
      <c r="J7" s="117">
        <v>46970491681</v>
      </c>
      <c r="K7" s="116">
        <v>52402199439</v>
      </c>
      <c r="L7" s="115">
        <v>60568940263</v>
      </c>
    </row>
    <row r="8" spans="1:12" ht="13.5">
      <c r="A8" s="121" t="s">
        <v>33</v>
      </c>
      <c r="B8" s="120"/>
      <c r="C8" s="116">
        <v>0</v>
      </c>
      <c r="D8" s="116">
        <v>54941961</v>
      </c>
      <c r="E8" s="115">
        <v>50156095</v>
      </c>
      <c r="F8" s="119">
        <v>195442841</v>
      </c>
      <c r="G8" s="116">
        <v>270721872</v>
      </c>
      <c r="H8" s="115">
        <v>270721872</v>
      </c>
      <c r="I8" s="118">
        <v>151434325</v>
      </c>
      <c r="J8" s="117">
        <v>-52409251979</v>
      </c>
      <c r="K8" s="116">
        <v>-58354559696</v>
      </c>
      <c r="L8" s="115">
        <v>-67501387770</v>
      </c>
    </row>
    <row r="9" spans="1:12" ht="13.5">
      <c r="A9" s="121" t="s">
        <v>144</v>
      </c>
      <c r="B9" s="120" t="s">
        <v>9</v>
      </c>
      <c r="C9" s="116">
        <v>0</v>
      </c>
      <c r="D9" s="116">
        <v>193100677</v>
      </c>
      <c r="E9" s="115">
        <v>195517613</v>
      </c>
      <c r="F9" s="119">
        <v>727608630</v>
      </c>
      <c r="G9" s="116">
        <v>567776135</v>
      </c>
      <c r="H9" s="115">
        <v>567776135</v>
      </c>
      <c r="I9" s="118">
        <v>378040915</v>
      </c>
      <c r="J9" s="117">
        <v>412437921</v>
      </c>
      <c r="K9" s="116">
        <v>461160063</v>
      </c>
      <c r="L9" s="115">
        <v>492187222</v>
      </c>
    </row>
    <row r="10" spans="1:12" ht="13.5">
      <c r="A10" s="121" t="s">
        <v>143</v>
      </c>
      <c r="B10" s="120" t="s">
        <v>9</v>
      </c>
      <c r="C10" s="116">
        <v>0</v>
      </c>
      <c r="D10" s="116">
        <v>1375272</v>
      </c>
      <c r="E10" s="115">
        <v>15101427</v>
      </c>
      <c r="F10" s="119">
        <v>367370164</v>
      </c>
      <c r="G10" s="116">
        <v>414244922</v>
      </c>
      <c r="H10" s="115">
        <v>414244922</v>
      </c>
      <c r="I10" s="118">
        <v>109159672</v>
      </c>
      <c r="J10" s="117">
        <v>390174329</v>
      </c>
      <c r="K10" s="116">
        <v>181581076</v>
      </c>
      <c r="L10" s="115">
        <v>196792608</v>
      </c>
    </row>
    <row r="11" spans="1:12" ht="13.5">
      <c r="A11" s="121" t="s">
        <v>142</v>
      </c>
      <c r="B11" s="120"/>
      <c r="C11" s="116">
        <v>0</v>
      </c>
      <c r="D11" s="116">
        <v>0</v>
      </c>
      <c r="E11" s="115">
        <v>0</v>
      </c>
      <c r="F11" s="119">
        <v>0</v>
      </c>
      <c r="G11" s="116">
        <v>0</v>
      </c>
      <c r="H11" s="115">
        <v>0</v>
      </c>
      <c r="I11" s="118">
        <v>0</v>
      </c>
      <c r="J11" s="117">
        <v>862206</v>
      </c>
      <c r="K11" s="116">
        <v>1041950</v>
      </c>
      <c r="L11" s="115">
        <v>1114887</v>
      </c>
    </row>
    <row r="12" spans="1:12" ht="13.5">
      <c r="A12" s="121" t="s">
        <v>141</v>
      </c>
      <c r="B12" s="120"/>
      <c r="C12" s="116">
        <v>0</v>
      </c>
      <c r="D12" s="116">
        <v>0</v>
      </c>
      <c r="E12" s="115">
        <v>0</v>
      </c>
      <c r="F12" s="119">
        <v>0</v>
      </c>
      <c r="G12" s="116">
        <v>0</v>
      </c>
      <c r="H12" s="115">
        <v>0</v>
      </c>
      <c r="I12" s="118">
        <v>0</v>
      </c>
      <c r="J12" s="117">
        <v>0</v>
      </c>
      <c r="K12" s="116">
        <v>0</v>
      </c>
      <c r="L12" s="115">
        <v>0</v>
      </c>
    </row>
    <row r="13" spans="1:12" ht="13.5">
      <c r="A13" s="122" t="s">
        <v>125</v>
      </c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1" t="s">
        <v>140</v>
      </c>
      <c r="B14" s="120"/>
      <c r="C14" s="116">
        <v>0</v>
      </c>
      <c r="D14" s="116">
        <v>-5747299919</v>
      </c>
      <c r="E14" s="115">
        <v>-5928687076</v>
      </c>
      <c r="F14" s="119">
        <v>-12255546450</v>
      </c>
      <c r="G14" s="116">
        <v>-9570494614</v>
      </c>
      <c r="H14" s="115">
        <v>-9570494614</v>
      </c>
      <c r="I14" s="118">
        <v>-7564821301</v>
      </c>
      <c r="J14" s="117">
        <v>-9471667695</v>
      </c>
      <c r="K14" s="116">
        <v>-10141581109</v>
      </c>
      <c r="L14" s="115">
        <v>-10808541595</v>
      </c>
    </row>
    <row r="15" spans="1:12" ht="13.5">
      <c r="A15" s="121" t="s">
        <v>42</v>
      </c>
      <c r="B15" s="120"/>
      <c r="C15" s="116">
        <v>0</v>
      </c>
      <c r="D15" s="116">
        <v>-262820256</v>
      </c>
      <c r="E15" s="115">
        <v>-266158676</v>
      </c>
      <c r="F15" s="119">
        <v>-403573194</v>
      </c>
      <c r="G15" s="116">
        <v>-373302005</v>
      </c>
      <c r="H15" s="115">
        <v>-373302005</v>
      </c>
      <c r="I15" s="118">
        <v>-374564137</v>
      </c>
      <c r="J15" s="117">
        <v>-392386640</v>
      </c>
      <c r="K15" s="116">
        <v>-445363812</v>
      </c>
      <c r="L15" s="115">
        <v>-476779481</v>
      </c>
    </row>
    <row r="16" spans="1:12" ht="13.5">
      <c r="A16" s="121" t="s">
        <v>139</v>
      </c>
      <c r="B16" s="120" t="s">
        <v>9</v>
      </c>
      <c r="C16" s="116">
        <v>0</v>
      </c>
      <c r="D16" s="116">
        <v>-83547</v>
      </c>
      <c r="E16" s="115">
        <v>-19271939</v>
      </c>
      <c r="F16" s="119">
        <v>-26493825</v>
      </c>
      <c r="G16" s="116">
        <v>-19444928</v>
      </c>
      <c r="H16" s="115">
        <v>-19444928</v>
      </c>
      <c r="I16" s="118">
        <v>-7536548</v>
      </c>
      <c r="J16" s="117">
        <v>-11457213</v>
      </c>
      <c r="K16" s="116">
        <v>-9659650</v>
      </c>
      <c r="L16" s="115">
        <v>-10219593</v>
      </c>
    </row>
    <row r="17" spans="1:12" ht="13.5">
      <c r="A17" s="137" t="s">
        <v>138</v>
      </c>
      <c r="B17" s="136"/>
      <c r="C17" s="132">
        <f>SUM(C6:C16)</f>
        <v>0</v>
      </c>
      <c r="D17" s="132">
        <f>SUM(D6:D16)</f>
        <v>-5505361153</v>
      </c>
      <c r="E17" s="131">
        <f>SUM(E6:E16)</f>
        <v>-5490596929</v>
      </c>
      <c r="F17" s="135">
        <f>SUM(F6:F16)</f>
        <v>-8718562137</v>
      </c>
      <c r="G17" s="132">
        <f>SUM(G6:G16)</f>
        <v>-5815683807</v>
      </c>
      <c r="H17" s="134">
        <f>SUM(H6:H16)</f>
        <v>-5815683807</v>
      </c>
      <c r="I17" s="135">
        <f>SUM(I6:I16)</f>
        <v>-6500995979</v>
      </c>
      <c r="J17" s="133">
        <f>SUM(J6:J16)</f>
        <v>-6293799921</v>
      </c>
      <c r="K17" s="132">
        <f>SUM(K6:K16)</f>
        <v>-6984548200</v>
      </c>
      <c r="L17" s="131">
        <f>SUM(L6:L16)</f>
        <v>-7423412026</v>
      </c>
    </row>
    <row r="18" spans="1:12" ht="4.5" customHeight="1">
      <c r="A18" s="123"/>
      <c r="B18" s="120"/>
      <c r="C18" s="116"/>
      <c r="D18" s="116"/>
      <c r="E18" s="115"/>
      <c r="F18" s="119"/>
      <c r="G18" s="116"/>
      <c r="H18" s="115"/>
      <c r="I18" s="118"/>
      <c r="J18" s="117"/>
      <c r="K18" s="116"/>
      <c r="L18" s="115"/>
    </row>
    <row r="19" spans="1:12" ht="13.5">
      <c r="A19" s="122" t="s">
        <v>137</v>
      </c>
      <c r="B19" s="120"/>
      <c r="C19" s="116"/>
      <c r="D19" s="116"/>
      <c r="E19" s="115"/>
      <c r="F19" s="119"/>
      <c r="G19" s="116"/>
      <c r="H19" s="115"/>
      <c r="I19" s="118"/>
      <c r="J19" s="117"/>
      <c r="K19" s="116"/>
      <c r="L19" s="115"/>
    </row>
    <row r="20" spans="1:12" ht="13.5">
      <c r="A20" s="122" t="s">
        <v>129</v>
      </c>
      <c r="B20" s="120"/>
      <c r="C20" s="172"/>
      <c r="D20" s="172"/>
      <c r="E20" s="171"/>
      <c r="F20" s="175"/>
      <c r="G20" s="172"/>
      <c r="H20" s="171"/>
      <c r="I20" s="174"/>
      <c r="J20" s="173"/>
      <c r="K20" s="172"/>
      <c r="L20" s="171"/>
    </row>
    <row r="21" spans="1:12" ht="13.5">
      <c r="A21" s="121" t="s">
        <v>136</v>
      </c>
      <c r="B21" s="120"/>
      <c r="C21" s="116">
        <v>0</v>
      </c>
      <c r="D21" s="116">
        <v>0</v>
      </c>
      <c r="E21" s="115">
        <v>0</v>
      </c>
      <c r="F21" s="147">
        <v>0</v>
      </c>
      <c r="G21" s="63">
        <v>0</v>
      </c>
      <c r="H21" s="145">
        <v>0</v>
      </c>
      <c r="I21" s="118">
        <v>4909</v>
      </c>
      <c r="J21" s="146">
        <v>-24082603</v>
      </c>
      <c r="K21" s="63">
        <v>-1999591</v>
      </c>
      <c r="L21" s="145">
        <v>409</v>
      </c>
    </row>
    <row r="22" spans="1:12" ht="13.5">
      <c r="A22" s="121" t="s">
        <v>135</v>
      </c>
      <c r="B22" s="120"/>
      <c r="C22" s="116">
        <v>0</v>
      </c>
      <c r="D22" s="63">
        <v>0</v>
      </c>
      <c r="E22" s="145">
        <v>0</v>
      </c>
      <c r="F22" s="119">
        <v>0</v>
      </c>
      <c r="G22" s="116">
        <v>0</v>
      </c>
      <c r="H22" s="115">
        <v>0</v>
      </c>
      <c r="I22" s="118">
        <v>0</v>
      </c>
      <c r="J22" s="117">
        <v>0</v>
      </c>
      <c r="K22" s="116">
        <v>0</v>
      </c>
      <c r="L22" s="115">
        <v>0</v>
      </c>
    </row>
    <row r="23" spans="1:12" ht="13.5">
      <c r="A23" s="121" t="s">
        <v>134</v>
      </c>
      <c r="B23" s="120"/>
      <c r="C23" s="63">
        <v>0</v>
      </c>
      <c r="D23" s="116">
        <v>0</v>
      </c>
      <c r="E23" s="115">
        <v>82</v>
      </c>
      <c r="F23" s="147">
        <v>-82</v>
      </c>
      <c r="G23" s="63">
        <v>-82</v>
      </c>
      <c r="H23" s="145">
        <v>-82</v>
      </c>
      <c r="I23" s="118">
        <v>0</v>
      </c>
      <c r="J23" s="146">
        <v>54466280</v>
      </c>
      <c r="K23" s="63">
        <v>3025904</v>
      </c>
      <c r="L23" s="145">
        <v>3025905</v>
      </c>
    </row>
    <row r="24" spans="1:12" ht="13.5">
      <c r="A24" s="121" t="s">
        <v>133</v>
      </c>
      <c r="B24" s="120"/>
      <c r="C24" s="116">
        <v>0</v>
      </c>
      <c r="D24" s="116">
        <v>-8420737</v>
      </c>
      <c r="E24" s="115">
        <v>205818</v>
      </c>
      <c r="F24" s="119">
        <v>-1246621</v>
      </c>
      <c r="G24" s="116">
        <v>0</v>
      </c>
      <c r="H24" s="115">
        <v>0</v>
      </c>
      <c r="I24" s="118">
        <v>0</v>
      </c>
      <c r="J24" s="117">
        <v>1246621</v>
      </c>
      <c r="K24" s="116">
        <v>0</v>
      </c>
      <c r="L24" s="115">
        <v>0</v>
      </c>
    </row>
    <row r="25" spans="1:12" ht="13.5">
      <c r="A25" s="122" t="s">
        <v>125</v>
      </c>
      <c r="B25" s="120"/>
      <c r="C25" s="116"/>
      <c r="D25" s="116"/>
      <c r="E25" s="115"/>
      <c r="F25" s="119"/>
      <c r="G25" s="116"/>
      <c r="H25" s="115"/>
      <c r="I25" s="118"/>
      <c r="J25" s="117"/>
      <c r="K25" s="116"/>
      <c r="L25" s="115"/>
    </row>
    <row r="26" spans="1:12" ht="13.5">
      <c r="A26" s="121" t="s">
        <v>132</v>
      </c>
      <c r="B26" s="120"/>
      <c r="C26" s="116">
        <v>0</v>
      </c>
      <c r="D26" s="116">
        <v>-233257084</v>
      </c>
      <c r="E26" s="115">
        <v>-358889286</v>
      </c>
      <c r="F26" s="119">
        <v>-1483213466</v>
      </c>
      <c r="G26" s="116">
        <v>-1950760357</v>
      </c>
      <c r="H26" s="115">
        <v>-1950760357</v>
      </c>
      <c r="I26" s="118">
        <v>-763745347</v>
      </c>
      <c r="J26" s="117">
        <v>-1574771427</v>
      </c>
      <c r="K26" s="116">
        <v>-1273807581</v>
      </c>
      <c r="L26" s="115">
        <v>-1092855059</v>
      </c>
    </row>
    <row r="27" spans="1:12" ht="13.5">
      <c r="A27" s="137" t="s">
        <v>131</v>
      </c>
      <c r="B27" s="136"/>
      <c r="C27" s="132">
        <f>SUM(C21:C26)</f>
        <v>0</v>
      </c>
      <c r="D27" s="132">
        <f>SUM(D21:D26)</f>
        <v>-241677821</v>
      </c>
      <c r="E27" s="131">
        <f>SUM(E21:E26)</f>
        <v>-358683386</v>
      </c>
      <c r="F27" s="135">
        <f>SUM(F21:F26)</f>
        <v>-1484460169</v>
      </c>
      <c r="G27" s="132">
        <f>SUM(G21:G26)</f>
        <v>-1950760439</v>
      </c>
      <c r="H27" s="131">
        <f>SUM(H21:H26)</f>
        <v>-1950760439</v>
      </c>
      <c r="I27" s="134">
        <f>SUM(I21:I26)</f>
        <v>-763740438</v>
      </c>
      <c r="J27" s="133">
        <f>SUM(J21:J26)</f>
        <v>-1543141129</v>
      </c>
      <c r="K27" s="132">
        <f>SUM(K21:K26)</f>
        <v>-1272781268</v>
      </c>
      <c r="L27" s="131">
        <f>SUM(L21:L26)</f>
        <v>-1089828745</v>
      </c>
    </row>
    <row r="28" spans="1:12" ht="4.5" customHeight="1">
      <c r="A28" s="123"/>
      <c r="B28" s="120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2" t="s">
        <v>130</v>
      </c>
      <c r="B29" s="120"/>
      <c r="C29" s="116"/>
      <c r="D29" s="116"/>
      <c r="E29" s="115"/>
      <c r="F29" s="119"/>
      <c r="G29" s="116"/>
      <c r="H29" s="115"/>
      <c r="I29" s="118"/>
      <c r="J29" s="117"/>
      <c r="K29" s="116"/>
      <c r="L29" s="115"/>
    </row>
    <row r="30" spans="1:12" ht="13.5">
      <c r="A30" s="122" t="s">
        <v>129</v>
      </c>
      <c r="B30" s="120"/>
      <c r="C30" s="116"/>
      <c r="D30" s="116"/>
      <c r="E30" s="115"/>
      <c r="F30" s="119"/>
      <c r="G30" s="116"/>
      <c r="H30" s="115"/>
      <c r="I30" s="118"/>
      <c r="J30" s="117"/>
      <c r="K30" s="116"/>
      <c r="L30" s="115"/>
    </row>
    <row r="31" spans="1:12" ht="13.5">
      <c r="A31" s="121" t="s">
        <v>128</v>
      </c>
      <c r="B31" s="120"/>
      <c r="C31" s="116">
        <v>0</v>
      </c>
      <c r="D31" s="116">
        <v>0</v>
      </c>
      <c r="E31" s="115">
        <v>0</v>
      </c>
      <c r="F31" s="119">
        <v>0</v>
      </c>
      <c r="G31" s="116">
        <v>0</v>
      </c>
      <c r="H31" s="115">
        <v>0</v>
      </c>
      <c r="I31" s="118">
        <v>0</v>
      </c>
      <c r="J31" s="117">
        <v>0</v>
      </c>
      <c r="K31" s="116">
        <v>0</v>
      </c>
      <c r="L31" s="115">
        <v>0</v>
      </c>
    </row>
    <row r="32" spans="1:12" ht="13.5">
      <c r="A32" s="121" t="s">
        <v>127</v>
      </c>
      <c r="B32" s="120"/>
      <c r="C32" s="116">
        <v>0</v>
      </c>
      <c r="D32" s="116">
        <v>0</v>
      </c>
      <c r="E32" s="115">
        <v>0</v>
      </c>
      <c r="F32" s="119">
        <v>0</v>
      </c>
      <c r="G32" s="116">
        <v>0</v>
      </c>
      <c r="H32" s="115">
        <v>0</v>
      </c>
      <c r="I32" s="118">
        <v>0</v>
      </c>
      <c r="J32" s="117">
        <v>-23381988</v>
      </c>
      <c r="K32" s="116">
        <v>19350000</v>
      </c>
      <c r="L32" s="115">
        <v>-10128800</v>
      </c>
    </row>
    <row r="33" spans="1:12" ht="13.5">
      <c r="A33" s="121" t="s">
        <v>126</v>
      </c>
      <c r="B33" s="120"/>
      <c r="C33" s="116">
        <v>0</v>
      </c>
      <c r="D33" s="116">
        <v>3934755</v>
      </c>
      <c r="E33" s="115">
        <v>-10084816</v>
      </c>
      <c r="F33" s="119">
        <v>6511195</v>
      </c>
      <c r="G33" s="63">
        <v>6061231</v>
      </c>
      <c r="H33" s="145">
        <v>6061231</v>
      </c>
      <c r="I33" s="75">
        <v>5276878</v>
      </c>
      <c r="J33" s="117">
        <v>2243732</v>
      </c>
      <c r="K33" s="116">
        <v>-2193876</v>
      </c>
      <c r="L33" s="115">
        <v>-4864</v>
      </c>
    </row>
    <row r="34" spans="1:12" ht="13.5">
      <c r="A34" s="122" t="s">
        <v>125</v>
      </c>
      <c r="B34" s="120"/>
      <c r="C34" s="116"/>
      <c r="D34" s="116"/>
      <c r="E34" s="115"/>
      <c r="F34" s="119"/>
      <c r="G34" s="116"/>
      <c r="H34" s="115"/>
      <c r="I34" s="118"/>
      <c r="J34" s="117"/>
      <c r="K34" s="116"/>
      <c r="L34" s="115"/>
    </row>
    <row r="35" spans="1:12" ht="13.5">
      <c r="A35" s="121" t="s">
        <v>124</v>
      </c>
      <c r="B35" s="120"/>
      <c r="C35" s="116">
        <v>0</v>
      </c>
      <c r="D35" s="116">
        <v>0</v>
      </c>
      <c r="E35" s="115">
        <v>-212</v>
      </c>
      <c r="F35" s="119">
        <v>0</v>
      </c>
      <c r="G35" s="116">
        <v>0</v>
      </c>
      <c r="H35" s="115">
        <v>0</v>
      </c>
      <c r="I35" s="118">
        <v>0</v>
      </c>
      <c r="J35" s="117">
        <v>-4517057</v>
      </c>
      <c r="K35" s="116">
        <v>-19332648</v>
      </c>
      <c r="L35" s="115">
        <v>-23950117</v>
      </c>
    </row>
    <row r="36" spans="1:12" ht="13.5">
      <c r="A36" s="137" t="s">
        <v>123</v>
      </c>
      <c r="B36" s="136"/>
      <c r="C36" s="132">
        <f>SUM(C31:C35)</f>
        <v>0</v>
      </c>
      <c r="D36" s="132">
        <f>SUM(D31:D35)</f>
        <v>3934755</v>
      </c>
      <c r="E36" s="131">
        <f>SUM(E31:E35)</f>
        <v>-10085028</v>
      </c>
      <c r="F36" s="135">
        <f>SUM(F31:F35)</f>
        <v>6511195</v>
      </c>
      <c r="G36" s="132">
        <f>SUM(G31:G35)</f>
        <v>6061231</v>
      </c>
      <c r="H36" s="131">
        <f>SUM(H31:H35)</f>
        <v>6061231</v>
      </c>
      <c r="I36" s="134">
        <f>SUM(I31:I35)</f>
        <v>5276878</v>
      </c>
      <c r="J36" s="133">
        <f>SUM(J31:J35)</f>
        <v>-25655313</v>
      </c>
      <c r="K36" s="132">
        <f>SUM(K31:K35)</f>
        <v>-2176524</v>
      </c>
      <c r="L36" s="131">
        <f>SUM(L31:L35)</f>
        <v>-34083781</v>
      </c>
    </row>
    <row r="37" spans="1:12" ht="4.5" customHeight="1">
      <c r="A37" s="123"/>
      <c r="B37" s="120"/>
      <c r="C37" s="116"/>
      <c r="D37" s="116"/>
      <c r="E37" s="115"/>
      <c r="F37" s="119"/>
      <c r="G37" s="116"/>
      <c r="H37" s="115"/>
      <c r="I37" s="118"/>
      <c r="J37" s="117"/>
      <c r="K37" s="116"/>
      <c r="L37" s="115"/>
    </row>
    <row r="38" spans="1:12" ht="13.5">
      <c r="A38" s="122" t="s">
        <v>122</v>
      </c>
      <c r="B38" s="120"/>
      <c r="C38" s="172">
        <f>+C17+C27+C36</f>
        <v>0</v>
      </c>
      <c r="D38" s="172">
        <f>+D17+D27+D36</f>
        <v>-5743104219</v>
      </c>
      <c r="E38" s="171">
        <f>+E17+E27+E36</f>
        <v>-5859365343</v>
      </c>
      <c r="F38" s="175">
        <f>+F17+F27+F36</f>
        <v>-10196511111</v>
      </c>
      <c r="G38" s="172">
        <f>+G17+G27+G36</f>
        <v>-7760383015</v>
      </c>
      <c r="H38" s="171">
        <f>+H17+H27+H36</f>
        <v>-7760383015</v>
      </c>
      <c r="I38" s="174">
        <f>+I17+I27+I36</f>
        <v>-7259459539</v>
      </c>
      <c r="J38" s="173">
        <f>+J17+J27+J36</f>
        <v>-7862596363</v>
      </c>
      <c r="K38" s="172">
        <f>+K17+K27+K36</f>
        <v>-8259505992</v>
      </c>
      <c r="L38" s="171">
        <f>+L17+L27+L36</f>
        <v>-8547324552</v>
      </c>
    </row>
    <row r="39" spans="1:12" ht="13.5">
      <c r="A39" s="121" t="s">
        <v>121</v>
      </c>
      <c r="B39" s="120" t="s">
        <v>20</v>
      </c>
      <c r="C39" s="172">
        <v>0</v>
      </c>
      <c r="D39" s="172">
        <v>157760503</v>
      </c>
      <c r="E39" s="171">
        <v>282746468</v>
      </c>
      <c r="F39" s="175">
        <v>-24243259</v>
      </c>
      <c r="G39" s="172">
        <v>13409754</v>
      </c>
      <c r="H39" s="171">
        <v>13409754</v>
      </c>
      <c r="I39" s="174">
        <v>515775728</v>
      </c>
      <c r="J39" s="173">
        <v>-651693037</v>
      </c>
      <c r="K39" s="172">
        <v>157810611</v>
      </c>
      <c r="L39" s="171">
        <v>199283930</v>
      </c>
    </row>
    <row r="40" spans="1:12" ht="13.5">
      <c r="A40" s="170" t="s">
        <v>120</v>
      </c>
      <c r="B40" s="129" t="s">
        <v>20</v>
      </c>
      <c r="C40" s="125">
        <f>+C38+C39</f>
        <v>0</v>
      </c>
      <c r="D40" s="125">
        <f>+D38+D39</f>
        <v>-5585343716</v>
      </c>
      <c r="E40" s="124">
        <f>+E38+E39</f>
        <v>-5576618875</v>
      </c>
      <c r="F40" s="128">
        <f>+F38+F39</f>
        <v>-10220754370</v>
      </c>
      <c r="G40" s="125">
        <f>+G38+G39</f>
        <v>-7746973261</v>
      </c>
      <c r="H40" s="124">
        <f>+H38+H39</f>
        <v>-7746973261</v>
      </c>
      <c r="I40" s="127">
        <v>-6341999464</v>
      </c>
      <c r="J40" s="126">
        <f>+J38+J39</f>
        <v>-8514289400</v>
      </c>
      <c r="K40" s="125">
        <f>+K38+K39</f>
        <v>-8101695381</v>
      </c>
      <c r="L40" s="124">
        <f>+L38+L39</f>
        <v>-8348040622</v>
      </c>
    </row>
    <row r="41" spans="1:12" ht="13.5">
      <c r="A41" s="107" t="s">
        <v>64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3.5">
      <c r="A42" s="107" t="s">
        <v>119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3.5">
      <c r="A43" s="107" t="s">
        <v>118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2020-11-25T08:34:43Z</dcterms:created>
  <dcterms:modified xsi:type="dcterms:W3CDTF">2020-11-25T08:38:16Z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